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wykonanie 2005 " sheetId="1" r:id="rId1"/>
    <sheet name="I półrocze 2005" sheetId="2" r:id="rId2"/>
  </sheets>
  <definedNames>
    <definedName name="_xlnm.Print_Titles" localSheetId="1">'I półrocze 2005'!$8:$9</definedName>
    <definedName name="_xlnm.Print_Titles" localSheetId="0">'wykonanie 2005 '!$8:$9</definedName>
  </definedNames>
  <calcPr fullCalcOnLoad="1"/>
</workbook>
</file>

<file path=xl/sharedStrings.xml><?xml version="1.0" encoding="utf-8"?>
<sst xmlns="http://schemas.openxmlformats.org/spreadsheetml/2006/main" count="413" uniqueCount="183">
  <si>
    <t>Załącznik Nr 1</t>
  </si>
  <si>
    <t>DZIAŁ</t>
  </si>
  <si>
    <t>WYSZCZEGÓLNIENIE</t>
  </si>
  <si>
    <t>G M I N A</t>
  </si>
  <si>
    <t>ZADANIA WŁASNE</t>
  </si>
  <si>
    <t>GOSPODARKA MIESZKANIOWA</t>
  </si>
  <si>
    <t xml:space="preserve"> - wpływy z czynszów i opłat od najemców lokali mieszkalnych i użytkowych</t>
  </si>
  <si>
    <t xml:space="preserve"> - zwroty ze wspólnot mieszkaniowych za wykonane remonty</t>
  </si>
  <si>
    <t>DZIAŁALNOŚĆ USŁUGOWA</t>
  </si>
  <si>
    <t xml:space="preserve"> - wpływy z reklam</t>
  </si>
  <si>
    <t>ADMINISTRACJA PUBLICZNA</t>
  </si>
  <si>
    <t xml:space="preserve"> - czynsze z lokali wynajmowanych przez UM, prowizje, itp. </t>
  </si>
  <si>
    <t xml:space="preserve"> - mandaty nakładane przez Straż Miejską</t>
  </si>
  <si>
    <t xml:space="preserve"> - podatek od nieruchomości</t>
  </si>
  <si>
    <t xml:space="preserve"> - podatek rolny</t>
  </si>
  <si>
    <t xml:space="preserve"> - podatek od środków transportowych</t>
  </si>
  <si>
    <t xml:space="preserve"> - podatek opłacany w formie karty podatkowej</t>
  </si>
  <si>
    <t xml:space="preserve"> - podatek od spadków i darowizn</t>
  </si>
  <si>
    <t xml:space="preserve"> - podatek od posiadania psów</t>
  </si>
  <si>
    <t xml:space="preserve"> - wpływy z opłaty skarbowej</t>
  </si>
  <si>
    <t xml:space="preserve"> - dywidendy</t>
  </si>
  <si>
    <t xml:space="preserve"> - opłata targowa</t>
  </si>
  <si>
    <t>RÓŻNE ROZLICZENIA</t>
  </si>
  <si>
    <t xml:space="preserve"> - część oświatowa subwencji ogólnej</t>
  </si>
  <si>
    <t xml:space="preserve"> - odsetki od środków na rachunkach bankowych</t>
  </si>
  <si>
    <t>OŚWIATA I WYCHOWANIE</t>
  </si>
  <si>
    <t>OCHRONA ZDROWIA</t>
  </si>
  <si>
    <t xml:space="preserve"> - opłata za wydawanie zezwoleń na sprzedaż napojów alkoholowych</t>
  </si>
  <si>
    <t xml:space="preserve"> - dochody MOPS - u </t>
  </si>
  <si>
    <t>GOSPODARKA KOMUNALNA I OCHRONA ŚRODOWISKA</t>
  </si>
  <si>
    <t>KULTURA I OCHRONA DZIEDZICTWA NARODOWEGO</t>
  </si>
  <si>
    <t>KULTURA FIZYCZNA I SPORT</t>
  </si>
  <si>
    <t>DOCHODY WŁASNE GMINY</t>
  </si>
  <si>
    <t>URZĘDY NACZELNYCH ORGANÓW WŁADZY PAŃSTWOWEJ, KONTROLI I OCHRONY PRAWA ORAZ SĄDOWNICTWA</t>
  </si>
  <si>
    <t>BEZPIECZEŃSTWO PUBLICZNE I OCHRONA PRZECIWPOŻAROWA</t>
  </si>
  <si>
    <t xml:space="preserve">O G Ó Ł E M  G M I N A </t>
  </si>
  <si>
    <t>P O W I A T</t>
  </si>
  <si>
    <t xml:space="preserve"> - opłaty związane z wydawaniem dokumentów praw jazdy i dowodów rejestracyjnych</t>
  </si>
  <si>
    <t>DOCHODY WŁASNE POWIATU</t>
  </si>
  <si>
    <t>Z M I A N Y</t>
  </si>
  <si>
    <t xml:space="preserve">WYKONANIE </t>
  </si>
  <si>
    <t>% WYK. (6:5)</t>
  </si>
  <si>
    <t>PLAN                      PO ZMIANACH</t>
  </si>
  <si>
    <t xml:space="preserve"> - opłata administracyjna za czynności urzędowe</t>
  </si>
  <si>
    <t xml:space="preserve"> </t>
  </si>
  <si>
    <t>O G Ó Ł E M   P O W I A T</t>
  </si>
  <si>
    <t xml:space="preserve">O G Ó Ł E M    D O C H O D Y </t>
  </si>
  <si>
    <t>TRANSPORT I ŁĄCZNOŚĆ</t>
  </si>
  <si>
    <t xml:space="preserve"> - opłata parkingowa</t>
  </si>
  <si>
    <t xml:space="preserve">  a) opłaty za zarząd, użytkowanie wieczyste nieruchomości</t>
  </si>
  <si>
    <t xml:space="preserve">  b) najem i dzierżawa składników majątkowych</t>
  </si>
  <si>
    <t xml:space="preserve">  c) zmiany prawa użytkowania wieczystego na własność</t>
  </si>
  <si>
    <t xml:space="preserve">  d) sprzedaż gruntów, nieruchomości</t>
  </si>
  <si>
    <t xml:space="preserve"> - dochody z majątku gminy z tego:</t>
  </si>
  <si>
    <t xml:space="preserve"> - opłata egzaminacyjna z zakresu transportu drogowego taksówką</t>
  </si>
  <si>
    <t xml:space="preserve"> - odsetki za nieterminowe wpłaty, koszty upomnień, wpływy do wyjaśnienia</t>
  </si>
  <si>
    <t xml:space="preserve"> - wpływy z opłaty produktowej</t>
  </si>
  <si>
    <t xml:space="preserve"> - udziały w podatku dochodowym od osób prawnych 6,71%</t>
  </si>
  <si>
    <t xml:space="preserve"> - część równoważąca subwencji ogólnej </t>
  </si>
  <si>
    <t>POMOC SPOŁECZNA</t>
  </si>
  <si>
    <r>
      <t xml:space="preserve"> - udziały w podatku dochodowym od osób prawnych  </t>
    </r>
    <r>
      <rPr>
        <sz val="10"/>
        <rFont val="Arial CE"/>
        <family val="2"/>
      </rPr>
      <t>1,4%</t>
    </r>
  </si>
  <si>
    <t xml:space="preserve"> - część wyrównawcza subwencji ogólnej - kwota uzupełniająca</t>
  </si>
  <si>
    <t>POZOSTAŁE ZADANIA W ZAKRESIE POLITYKI SPOŁECZNEJ</t>
  </si>
  <si>
    <t xml:space="preserve"> - podatek od czynności cywilnoprawnych </t>
  </si>
  <si>
    <t xml:space="preserve"> - 5% dochodów uzyskiwanych z realizacji zadań z zakresu administracji rządowej z opłat z tytułu usług opiekuńczych oraz innych zadań</t>
  </si>
  <si>
    <r>
      <t xml:space="preserve"> - 25% prowizji od odprowadzanych dochodów do budżetu państwa z tytułu użytkowania nieruchomości stanowiących własność Skarbu Państwa   </t>
    </r>
  </si>
  <si>
    <t>DOCHODY OD OSÓB PRAWNYCH, OD OSÓB FIZYCZNYCH I OD INNYCH JEDNOSTEK NIEPOSIADAJĄCYCH OSOBOWOŚCI PRAWNEJ ORAZ WYDATKI ZWIĄZANE Z ICH POBOREM</t>
  </si>
  <si>
    <t xml:space="preserve">DOCHODY OD OSÓB PRAWNYCH, OD OSÓB FIZYCZNYCH I OD INNYCH JEDNOSTEK NIEPOSIADAJĄCYCH OSOBOWOŚCI PRAWNEJ ORAZ WYDATKI ZWIĄZANE Z ICH POBOREM </t>
  </si>
  <si>
    <t xml:space="preserve"> - 5% dochodów uzyskiwanych z realizacji zadań z zakresu administracji rządowej z opłat za wydawane dowody osobiste </t>
  </si>
  <si>
    <t xml:space="preserve"> - odsetki od należności budżetowych, odsetki za nieterminowe rozliczenia </t>
  </si>
  <si>
    <t xml:space="preserve"> - dochody placówek oświatowych - opłata rodziców za przedszkole</t>
  </si>
  <si>
    <t xml:space="preserve"> - wpływ z tytułu pomocy finansowej udzielonej z Urzędu Marszałkowskiego </t>
  </si>
  <si>
    <t xml:space="preserve"> - dochody własne jednostek kultury fizycznej - Pływalnia Miejska  </t>
  </si>
  <si>
    <t xml:space="preserve"> - prowizja z tytułu obsługi środków z PFRON  </t>
  </si>
  <si>
    <t>WYKONANIE DOCHODÓW BUDŻETU MIASTA W I PÓŁROCZU  2005 ROKU</t>
  </si>
  <si>
    <t>PLAN UCHWALONY             NA 2005 ROK</t>
  </si>
  <si>
    <t xml:space="preserve"> - udziały w podatku dochodowym od osób fizycznych 35,61%</t>
  </si>
  <si>
    <t xml:space="preserve"> - Kompleks sportowy "Michał" -wpływy ze sprzedaży biletów na pływalnię</t>
  </si>
  <si>
    <t>DOTACJE Z FUNDUSZY CELOWYCH</t>
  </si>
  <si>
    <t>RAZEM DOTACJE Z FUNDUSZY CELOWYCH</t>
  </si>
  <si>
    <t xml:space="preserve">RAZEM DOTACJE NA ZADANIA NA PODSTAWIE POROZUMIEŃ </t>
  </si>
  <si>
    <t>Dotacje celowe otrzymane z budżetu państwa na realizację zadań bieżących z zakresu administracji rządowej oraz innych zadań zleconych gminie ustawami</t>
  </si>
  <si>
    <t>Dotacje celowe otrzymane z budżetu państwa na realizację własnych zadań bieżących gmin</t>
  </si>
  <si>
    <t>RAZEM DOTACJE NA ZADANIA WŁASNE, ZLECONE</t>
  </si>
  <si>
    <t xml:space="preserve"> - udziały w podatku dochodowym od osób fizycznych 10,25%</t>
  </si>
  <si>
    <t xml:space="preserve"> - część równoważąca subwencji ogólnej</t>
  </si>
  <si>
    <t xml:space="preserve">DOTACJE CELOWE NA ZADANIA WŁASNE, ZLECONE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</si>
  <si>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</si>
  <si>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</si>
  <si>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SZKOLNICTWO WYŻSZE</t>
  </si>
  <si>
    <t>EDUKACYJNA OPIEKA WYCHOWAWCZA</t>
  </si>
  <si>
    <t xml:space="preserve"> - zwrot środków finansowych przez KZK GOP z tytułu rozliczenia wpłat na rzecz komunikacji zbiorowej w 2004 roku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</si>
  <si>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</si>
  <si>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</si>
  <si>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</si>
  <si>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</si>
  <si>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</si>
  <si>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</si>
  <si>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</si>
  <si>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</si>
  <si>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</si>
  <si>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</si>
  <si>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</si>
  <si>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</si>
  <si>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</si>
  <si>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</si>
  <si>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</si>
  <si>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</si>
  <si>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</si>
  <si>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</si>
  <si>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</si>
  <si>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</si>
  <si>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DOTACJE CELOWE NA ZADANIA WŁASNE, ZLECONE</t>
  </si>
  <si>
    <t xml:space="preserve"> -  Park Pszczelnik - wpływy z usług, wynajem pomieszczeń, różne rozliczenia</t>
  </si>
  <si>
    <t>21)</t>
  </si>
  <si>
    <t xml:space="preserve"> - różne rozliczenia finansowe</t>
  </si>
  <si>
    <t>DOTACJE CELOWE NA ZADANIA NA PODSTAWIE POROZUMIEŃ</t>
  </si>
  <si>
    <t>Dotacje celowe otrzymane z budżetu państwa na zadania bieżące realizowane przez gminę na podstawie porozumień z organami administracji rządowej</t>
  </si>
  <si>
    <t xml:space="preserve"> - wpływy do wyjaśnienia </t>
  </si>
  <si>
    <t xml:space="preserve"> - dochody MOPS; różne rozliczenia finansowe; dochody z tytułu realizacji zadań z zakresu administracji rządowej </t>
  </si>
  <si>
    <t xml:space="preserve">  e) wpływy z opłat (Budryka, Olimpijska, Jana Pawła II)</t>
  </si>
  <si>
    <t xml:space="preserve"> - Kompleks sportowy "Siemion" - wpływy z wynajmu boiska</t>
  </si>
  <si>
    <t xml:space="preserve"> - wpływy ze sprzedaży publikacji książkowych</t>
  </si>
  <si>
    <t xml:space="preserve"> - dotacja z Funduszu Dotacji Inwestycyjnych </t>
  </si>
  <si>
    <t xml:space="preserve"> - dotacje z Funduszu Dopłat z Banku Gospodarstwa Krajowego </t>
  </si>
  <si>
    <t xml:space="preserve"> - dotacja z Wojewódzkiego Funduszu Ochrony Środowiska i Gospodarki Wodnej </t>
  </si>
  <si>
    <t xml:space="preserve"> - środki z Europejskiego Funduszu Społecznego na realizację przez PUP przedsięwzięcia "Nasz Urząd w Unii Europejskiej"</t>
  </si>
  <si>
    <t>Dotacje celowe otrzymane od samorządu województwa na zadania bieżące realizowane na podstawie porozumień między jednostkami samorządu terytorialnego</t>
  </si>
  <si>
    <t xml:space="preserve"> - dotacja z Państwowego Funduszu Rehabilitacji Osób Niepełnospranych </t>
  </si>
  <si>
    <t xml:space="preserve"> - rózne rozliczenia (zwrot niewykorzystanej dotacji)</t>
  </si>
  <si>
    <t xml:space="preserve"> - różne rozliczenia finansowe (wpływ za rozmowy telefoniczne)</t>
  </si>
  <si>
    <t xml:space="preserve"> - wpływy z różnych dochodów (m.in. dotacja z UM Katowice, rozliczenie wydatków nie wygasających)   </t>
  </si>
  <si>
    <t xml:space="preserve"> - zwroty dotacji z rozliczenia roku ubiegłego</t>
  </si>
  <si>
    <t xml:space="preserve"> - zwrot dotacji z roku ubiegłego</t>
  </si>
  <si>
    <t xml:space="preserve"> - dochody z różnych rozliczeń (odsetki od rachunku bankowego)</t>
  </si>
  <si>
    <t xml:space="preserve"> - różne wpływy (m.in. sprzedaż przyłączy energetycznych)</t>
  </si>
  <si>
    <t xml:space="preserve"> - różne wpływy (m.in. sprzedaż wydawnictw)   </t>
  </si>
  <si>
    <t xml:space="preserve"> - różne rozliczenia finansowe (zwrot dotacji)</t>
  </si>
  <si>
    <t xml:space="preserve"> - wpływy za wydane duplikaty świadectw szkolnych </t>
  </si>
  <si>
    <t xml:space="preserve"> - wpływy z opłat za zajęcie pasa drogowego  </t>
  </si>
  <si>
    <t xml:space="preserve"> - dochody z odpłatności rodziców za żłobek</t>
  </si>
  <si>
    <t>WYKONANIE DOCHODÓW BUDŻETU MIASTA W 2005 ROKU</t>
  </si>
  <si>
    <t xml:space="preserve"> - środki na program Wspólnoty Europejskiej "Socrates-Comenius"</t>
  </si>
  <si>
    <t xml:space="preserve"> - dotacja z PFRON </t>
  </si>
  <si>
    <t xml:space="preserve"> - odszkodowanie za uszkodzoną sygnalizację świetlną</t>
  </si>
  <si>
    <t>Dotacje celowe otrzymane od samorządu województwa na inwestycje i zakupy inwestycyjne realizowane na podstawie porozumień między jednostkami samorządu terytorialnego</t>
  </si>
  <si>
    <t>Dotacje celowe otrzymane z budżetu państwa na zadnia bieżące realizowane przez powiat na podstawie porozumień z organami administracji rządowej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</si>
  <si>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</si>
  <si>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</si>
  <si>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</si>
  <si>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</si>
  <si>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</si>
  <si>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</si>
  <si>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</si>
  <si>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</si>
  <si>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</si>
  <si>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</si>
  <si>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</si>
  <si>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</si>
  <si>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</si>
  <si>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</si>
  <si>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</si>
  <si>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</si>
  <si>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 xml:space="preserve"> - dotacja z Funduszu Rozwoju Kultury Fizycznej  (MENiS)</t>
  </si>
  <si>
    <t>010</t>
  </si>
  <si>
    <t>ROLNICTWO I ŁOWIECTWO</t>
  </si>
  <si>
    <t xml:space="preserve"> - odsetki za nieterminowe wpłaty, koszty upomnień, wpływy do wyjaśnienia, sprzedaż składników majątkowych</t>
  </si>
  <si>
    <r>
      <t xml:space="preserve"> - różne rozliczenia finansowe </t>
    </r>
    <r>
      <rPr>
        <sz val="9"/>
        <rFont val="Arial CE"/>
        <family val="2"/>
      </rPr>
      <t>(m.in. wpływ za rozmowy telefoniczne)</t>
    </r>
  </si>
  <si>
    <t xml:space="preserve"> - zasądzona grzywna za zniszczenie wiaty przystankowej</t>
  </si>
  <si>
    <t xml:space="preserve"> - wpływy z rozliczenia wydatków nie wygasających</t>
  </si>
  <si>
    <t xml:space="preserve"> - wydawanie duplikatów świadectw</t>
  </si>
  <si>
    <t xml:space="preserve"> - wpływy dotacji z porozumień między jst</t>
  </si>
  <si>
    <t xml:space="preserve"> - zwrot niewykorzystanej dotacji</t>
  </si>
  <si>
    <t xml:space="preserve"> - dochody z różnych rozliczeń (odsetki od rachunku bankowego MOS)</t>
  </si>
  <si>
    <t xml:space="preserve"> - wpływ z tytułu pomocy finansowej udzielonej z Urzędu Marszałkowskiego na dofinansowanie realizacji zadania pn." V Wojewódzki Festiwal Piosenki dla Dzieci i Młodzieży" </t>
  </si>
  <si>
    <t xml:space="preserve"> - wpływ ze sprzedaż wydawnictw   </t>
  </si>
  <si>
    <t xml:space="preserve"> - różne rozliczenia finansowe; dochody z tytułu realizacji zadań z zakresu administracji rządowej przez PINB </t>
  </si>
  <si>
    <t xml:space="preserve"> - środki na program Wspólnoty Europejskie "Leonardo da Vinci"</t>
  </si>
  <si>
    <t xml:space="preserve"> - wpływ za czynsz Koła Łowieckiego "Bażant"  </t>
  </si>
  <si>
    <t>z dnia .........................</t>
  </si>
  <si>
    <t>do Uchwały RM Nr ........</t>
  </si>
  <si>
    <t xml:space="preserve"> - wpływy ze sprzedaży przyłączy energetycznych, zużycia energii do światlenia reklam przystankowych, </t>
  </si>
  <si>
    <t xml:space="preserve"> - dotacja z Państwowego Funduszu Rehabilitacji Osób Niepełnosprawnych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</si>
</sst>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%"/>
  </numFmts>
  <fonts count="13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u val="single"/>
      <sz val="16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7.5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wrapText="1"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164" fontId="6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164" fontId="8" fillId="0" borderId="3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0" fontId="3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4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0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3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/>
    </xf>
    <xf numFmtId="0" fontId="10" fillId="0" borderId="3" xfId="0" applyFont="1" applyBorder="1" applyAlignment="1">
      <alignment wrapText="1"/>
    </xf>
    <xf numFmtId="164" fontId="0" fillId="0" borderId="3" xfId="0" applyNumberForma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center"/>
    </xf>
    <xf numFmtId="0" fontId="11" fillId="0" borderId="3" xfId="0" applyFont="1" applyBorder="1" applyAlignment="1">
      <alignment wrapText="1"/>
    </xf>
    <xf numFmtId="164" fontId="1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6.25390625" style="1" customWidth="1"/>
    <col min="2" max="2" width="54.00390625" style="2" customWidth="1"/>
    <col min="3" max="3" width="16.375" style="3" customWidth="1"/>
    <col min="4" max="6" width="15.75390625" style="3" customWidth="1"/>
    <col min="7" max="7" width="9.875" style="0" bestFit="1" customWidth="1"/>
  </cols>
  <sheetData>
    <row r="1" spans="6:7" ht="12.75">
      <c r="F1" s="3" t="s">
        <v>0</v>
      </c>
      <c r="G1" s="3"/>
    </row>
    <row r="2" spans="6:7" ht="12.75">
      <c r="F2" s="3" t="s">
        <v>180</v>
      </c>
      <c r="G2" s="3"/>
    </row>
    <row r="3" spans="6:7" ht="12.75">
      <c r="F3" s="3" t="s">
        <v>179</v>
      </c>
      <c r="G3" s="3"/>
    </row>
    <row r="4" ht="12.75">
      <c r="G4" s="3"/>
    </row>
    <row r="5" spans="1:7" ht="20.25">
      <c r="A5" s="54" t="s">
        <v>141</v>
      </c>
      <c r="B5" s="4"/>
      <c r="C5" s="5"/>
      <c r="D5" s="5"/>
      <c r="E5" s="5"/>
      <c r="F5" s="5"/>
      <c r="G5" s="6"/>
    </row>
    <row r="6" spans="1:7" ht="10.5" customHeight="1">
      <c r="A6" s="54"/>
      <c r="B6" s="4"/>
      <c r="C6" s="5"/>
      <c r="D6" s="5"/>
      <c r="E6" s="5"/>
      <c r="F6" s="5"/>
      <c r="G6" s="6"/>
    </row>
    <row r="8" spans="1:7" ht="38.25">
      <c r="A8" s="7" t="s">
        <v>1</v>
      </c>
      <c r="B8" s="8" t="s">
        <v>2</v>
      </c>
      <c r="C8" s="9" t="s">
        <v>75</v>
      </c>
      <c r="D8" s="9" t="s">
        <v>39</v>
      </c>
      <c r="E8" s="9" t="s">
        <v>42</v>
      </c>
      <c r="F8" s="9" t="s">
        <v>40</v>
      </c>
      <c r="G8" s="8" t="s">
        <v>41</v>
      </c>
    </row>
    <row r="9" spans="1:7" ht="12.7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0">
        <v>7</v>
      </c>
    </row>
    <row r="10" spans="1:7" ht="12.75">
      <c r="A10" s="13"/>
      <c r="B10" s="14"/>
      <c r="C10" s="15"/>
      <c r="D10" s="15"/>
      <c r="E10" s="15"/>
      <c r="F10" s="15"/>
      <c r="G10" s="16"/>
    </row>
    <row r="11" spans="1:7" ht="18">
      <c r="A11" s="17"/>
      <c r="B11" s="18" t="s">
        <v>3</v>
      </c>
      <c r="C11" s="19"/>
      <c r="D11" s="19"/>
      <c r="E11" s="19"/>
      <c r="F11" s="19"/>
      <c r="G11" s="20"/>
    </row>
    <row r="12" spans="1:7" ht="18">
      <c r="A12" s="17"/>
      <c r="B12" s="18"/>
      <c r="C12" s="19"/>
      <c r="D12" s="19"/>
      <c r="E12" s="19"/>
      <c r="F12" s="19"/>
      <c r="G12" s="20"/>
    </row>
    <row r="13" spans="1:7" ht="15" customHeight="1">
      <c r="A13" s="17"/>
      <c r="B13" s="21" t="s">
        <v>4</v>
      </c>
      <c r="C13" s="19"/>
      <c r="D13" s="19"/>
      <c r="E13" s="19"/>
      <c r="F13" s="19"/>
      <c r="G13" s="20"/>
    </row>
    <row r="14" spans="1:7" ht="9" customHeight="1">
      <c r="A14" s="17"/>
      <c r="B14" s="21"/>
      <c r="C14" s="19"/>
      <c r="D14" s="19"/>
      <c r="E14" s="19"/>
      <c r="F14" s="19"/>
      <c r="G14" s="20"/>
    </row>
    <row r="15" spans="1:7" s="26" customFormat="1" ht="13.5" thickBot="1">
      <c r="A15" s="94" t="s">
        <v>164</v>
      </c>
      <c r="B15" s="23" t="s">
        <v>165</v>
      </c>
      <c r="C15" s="24">
        <f>SUM(C16)</f>
        <v>0</v>
      </c>
      <c r="D15" s="24">
        <f>SUM(D16)</f>
        <v>0</v>
      </c>
      <c r="E15" s="24">
        <f>SUM(E16)</f>
        <v>0</v>
      </c>
      <c r="F15" s="24">
        <f>SUM(F16)</f>
        <v>198</v>
      </c>
      <c r="G15" s="25">
        <v>0</v>
      </c>
    </row>
    <row r="16" spans="1:7" s="33" customFormat="1" ht="12.75">
      <c r="A16" s="95"/>
      <c r="B16" s="31" t="s">
        <v>178</v>
      </c>
      <c r="C16" s="32">
        <v>0</v>
      </c>
      <c r="D16" s="19">
        <f>(E16-C16)</f>
        <v>0</v>
      </c>
      <c r="E16" s="32">
        <v>0</v>
      </c>
      <c r="F16" s="32">
        <v>198</v>
      </c>
      <c r="G16" s="20">
        <v>0</v>
      </c>
    </row>
    <row r="17" spans="1:7" ht="12.75" customHeight="1">
      <c r="A17" s="17"/>
      <c r="B17" s="21"/>
      <c r="C17" s="19"/>
      <c r="D17" s="84" t="s">
        <v>92</v>
      </c>
      <c r="E17" s="19"/>
      <c r="F17" s="19"/>
      <c r="G17" s="20"/>
    </row>
    <row r="18" spans="1:7" s="26" customFormat="1" ht="13.5" thickBot="1">
      <c r="A18" s="22">
        <v>600</v>
      </c>
      <c r="B18" s="23" t="s">
        <v>47</v>
      </c>
      <c r="C18" s="24">
        <f>SUM(C19:C21)</f>
        <v>0</v>
      </c>
      <c r="D18" s="24">
        <f>SUM(D19:D21)</f>
        <v>128198</v>
      </c>
      <c r="E18" s="24">
        <f>SUM(E19:E21)</f>
        <v>128198</v>
      </c>
      <c r="F18" s="24">
        <f>SUM(F19:F21)</f>
        <v>204029</v>
      </c>
      <c r="G18" s="25">
        <f>(F18/E18)</f>
        <v>1.5915146882166649</v>
      </c>
    </row>
    <row r="19" spans="1:7" s="26" customFormat="1" ht="25.5">
      <c r="A19" s="50"/>
      <c r="B19" s="31" t="s">
        <v>91</v>
      </c>
      <c r="C19" s="32">
        <v>0</v>
      </c>
      <c r="D19" s="19">
        <f>(E19-C19)</f>
        <v>63847</v>
      </c>
      <c r="E19" s="32">
        <v>63847</v>
      </c>
      <c r="F19" s="32">
        <v>63847</v>
      </c>
      <c r="G19" s="20">
        <f>(F19/E19)</f>
        <v>1</v>
      </c>
    </row>
    <row r="20" spans="1:7" ht="12.75" customHeight="1">
      <c r="A20" s="17"/>
      <c r="B20" s="31" t="s">
        <v>139</v>
      </c>
      <c r="C20" s="19">
        <v>0</v>
      </c>
      <c r="D20" s="19">
        <f>(E20-C20)</f>
        <v>64351</v>
      </c>
      <c r="E20" s="19">
        <v>64351</v>
      </c>
      <c r="F20" s="32">
        <v>139897</v>
      </c>
      <c r="G20" s="20">
        <f>(F20/E20)</f>
        <v>2.1739677705086167</v>
      </c>
    </row>
    <row r="21" spans="1:7" ht="12.75">
      <c r="A21" s="17"/>
      <c r="B21" s="31" t="s">
        <v>168</v>
      </c>
      <c r="C21" s="19">
        <v>0</v>
      </c>
      <c r="D21" s="19">
        <f>(E21-C21)</f>
        <v>0</v>
      </c>
      <c r="E21" s="19">
        <v>0</v>
      </c>
      <c r="F21" s="19">
        <v>285</v>
      </c>
      <c r="G21" s="20">
        <v>0</v>
      </c>
    </row>
    <row r="22" spans="1:7" ht="12.75" customHeight="1">
      <c r="A22" s="17"/>
      <c r="B22" s="83"/>
      <c r="C22" s="19"/>
      <c r="D22" s="84" t="s">
        <v>93</v>
      </c>
      <c r="E22" s="19"/>
      <c r="F22" s="19"/>
      <c r="G22" s="20"/>
    </row>
    <row r="23" spans="1:7" s="26" customFormat="1" ht="14.25" customHeight="1" thickBot="1">
      <c r="A23" s="22">
        <v>700</v>
      </c>
      <c r="B23" s="23" t="s">
        <v>5</v>
      </c>
      <c r="C23" s="24">
        <f>SUM(C24:C26,C32)</f>
        <v>24214000</v>
      </c>
      <c r="D23" s="24">
        <f>SUM(D24:D26,D32)</f>
        <v>504427</v>
      </c>
      <c r="E23" s="24">
        <f>SUM(E24:E26,E32)</f>
        <v>24718427</v>
      </c>
      <c r="F23" s="24">
        <f>SUM(F24:F26,F32)</f>
        <v>22235916</v>
      </c>
      <c r="G23" s="25">
        <f aca="true" t="shared" si="0" ref="G23:G32">(F23/E23)</f>
        <v>0.8995684070025977</v>
      </c>
    </row>
    <row r="24" spans="1:7" ht="25.5">
      <c r="A24" s="17"/>
      <c r="B24" s="27" t="s">
        <v>6</v>
      </c>
      <c r="C24" s="19">
        <v>19686000</v>
      </c>
      <c r="D24" s="19">
        <f aca="true" t="shared" si="1" ref="D24:D31">(E24-C24)</f>
        <v>0</v>
      </c>
      <c r="E24" s="19">
        <v>19686000</v>
      </c>
      <c r="F24" s="19">
        <v>17645906</v>
      </c>
      <c r="G24" s="20">
        <f t="shared" si="0"/>
        <v>0.896368282027837</v>
      </c>
    </row>
    <row r="25" spans="1:7" ht="12.75">
      <c r="A25" s="17"/>
      <c r="B25" s="27" t="s">
        <v>7</v>
      </c>
      <c r="C25" s="19">
        <v>70000</v>
      </c>
      <c r="D25" s="19">
        <f t="shared" si="1"/>
        <v>0</v>
      </c>
      <c r="E25" s="19">
        <v>70000</v>
      </c>
      <c r="F25" s="19">
        <v>19255</v>
      </c>
      <c r="G25" s="20">
        <f t="shared" si="0"/>
        <v>0.2750714285714286</v>
      </c>
    </row>
    <row r="26" spans="1:7" ht="12.75">
      <c r="A26" s="17"/>
      <c r="B26" s="56" t="s">
        <v>53</v>
      </c>
      <c r="C26" s="57">
        <f>SUM(C27:C31)</f>
        <v>4458000</v>
      </c>
      <c r="D26" s="57">
        <f t="shared" si="1"/>
        <v>430000</v>
      </c>
      <c r="E26" s="57">
        <f>SUM(E27:E31)</f>
        <v>4888000</v>
      </c>
      <c r="F26" s="57">
        <f>SUM(F27:F31)</f>
        <v>4443717</v>
      </c>
      <c r="G26" s="59">
        <f t="shared" si="0"/>
        <v>0.9091074058919804</v>
      </c>
    </row>
    <row r="27" spans="1:7" ht="12.75">
      <c r="A27" s="17"/>
      <c r="B27" s="27" t="s">
        <v>49</v>
      </c>
      <c r="C27" s="55">
        <v>970000</v>
      </c>
      <c r="D27" s="55">
        <f t="shared" si="1"/>
        <v>0</v>
      </c>
      <c r="E27" s="55">
        <v>970000</v>
      </c>
      <c r="F27" s="55">
        <v>1139042</v>
      </c>
      <c r="G27" s="58">
        <f t="shared" si="0"/>
        <v>1.1742701030927836</v>
      </c>
    </row>
    <row r="28" spans="1:7" ht="12.75">
      <c r="A28" s="17"/>
      <c r="B28" s="27" t="s">
        <v>50</v>
      </c>
      <c r="C28" s="55">
        <v>1181000</v>
      </c>
      <c r="D28" s="55">
        <f t="shared" si="1"/>
        <v>0</v>
      </c>
      <c r="E28" s="55">
        <v>1181000</v>
      </c>
      <c r="F28" s="55">
        <v>872383</v>
      </c>
      <c r="G28" s="58">
        <f t="shared" si="0"/>
        <v>0.7386816257408976</v>
      </c>
    </row>
    <row r="29" spans="1:7" ht="12.75">
      <c r="A29" s="17"/>
      <c r="B29" s="27" t="s">
        <v>51</v>
      </c>
      <c r="C29" s="55">
        <v>7000</v>
      </c>
      <c r="D29" s="55">
        <f t="shared" si="1"/>
        <v>0</v>
      </c>
      <c r="E29" s="55">
        <v>7000</v>
      </c>
      <c r="F29" s="55">
        <v>13914</v>
      </c>
      <c r="G29" s="58">
        <f t="shared" si="0"/>
        <v>1.9877142857142858</v>
      </c>
    </row>
    <row r="30" spans="1:7" ht="12.75">
      <c r="A30" s="17"/>
      <c r="B30" s="27" t="s">
        <v>52</v>
      </c>
      <c r="C30" s="55">
        <v>2000000</v>
      </c>
      <c r="D30" s="55">
        <f t="shared" si="1"/>
        <v>430000</v>
      </c>
      <c r="E30" s="55">
        <v>2430000</v>
      </c>
      <c r="F30" s="55">
        <v>2038370</v>
      </c>
      <c r="G30" s="58">
        <f t="shared" si="0"/>
        <v>0.8388353909465021</v>
      </c>
    </row>
    <row r="31" spans="1:7" ht="12.75">
      <c r="A31" s="17"/>
      <c r="B31" s="27" t="s">
        <v>120</v>
      </c>
      <c r="C31" s="55">
        <v>300000</v>
      </c>
      <c r="D31" s="55">
        <f t="shared" si="1"/>
        <v>0</v>
      </c>
      <c r="E31" s="55">
        <v>300000</v>
      </c>
      <c r="F31" s="55">
        <v>380008</v>
      </c>
      <c r="G31" s="58">
        <f t="shared" si="0"/>
        <v>1.2666933333333332</v>
      </c>
    </row>
    <row r="32" spans="1:7" ht="25.5">
      <c r="A32" s="17"/>
      <c r="B32" s="27" t="s">
        <v>166</v>
      </c>
      <c r="C32" s="32">
        <v>0</v>
      </c>
      <c r="D32" s="32">
        <f>(E32-C32)</f>
        <v>74427</v>
      </c>
      <c r="E32" s="32">
        <v>74427</v>
      </c>
      <c r="F32" s="32">
        <v>127038</v>
      </c>
      <c r="G32" s="20">
        <f t="shared" si="0"/>
        <v>1.7068805675359748</v>
      </c>
    </row>
    <row r="33" spans="1:7" ht="12.75">
      <c r="A33" s="17"/>
      <c r="B33" s="27" t="s">
        <v>44</v>
      </c>
      <c r="C33" s="19"/>
      <c r="D33" s="19"/>
      <c r="E33" s="19"/>
      <c r="F33" s="19"/>
      <c r="G33" s="20"/>
    </row>
    <row r="34" spans="1:7" s="26" customFormat="1" ht="16.5" customHeight="1" thickBot="1">
      <c r="A34" s="22">
        <v>710</v>
      </c>
      <c r="B34" s="23" t="s">
        <v>8</v>
      </c>
      <c r="C34" s="24">
        <f>SUM(C35:C35)</f>
        <v>175400</v>
      </c>
      <c r="D34" s="24">
        <f>SUM(D35:D35)</f>
        <v>0</v>
      </c>
      <c r="E34" s="24">
        <f>SUM(E35:E35)</f>
        <v>175400</v>
      </c>
      <c r="F34" s="24">
        <f>SUM(F35:F35)</f>
        <v>193372</v>
      </c>
      <c r="G34" s="25">
        <f>(F34/E34)</f>
        <v>1.1024629418472063</v>
      </c>
    </row>
    <row r="35" spans="1:7" ht="12.75">
      <c r="A35" s="17"/>
      <c r="B35" s="27" t="s">
        <v>9</v>
      </c>
      <c r="C35" s="19">
        <v>175400</v>
      </c>
      <c r="D35" s="19">
        <f>(E35-C35)</f>
        <v>0</v>
      </c>
      <c r="E35" s="19">
        <v>175400</v>
      </c>
      <c r="F35" s="19">
        <v>193372</v>
      </c>
      <c r="G35" s="20">
        <f>(F35/E35)</f>
        <v>1.1024629418472063</v>
      </c>
    </row>
    <row r="36" spans="1:7" ht="12.75">
      <c r="A36" s="17"/>
      <c r="B36" s="27"/>
      <c r="C36" s="19"/>
      <c r="D36" s="19"/>
      <c r="E36" s="19"/>
      <c r="F36" s="19"/>
      <c r="G36" s="20"/>
    </row>
    <row r="37" spans="1:7" s="26" customFormat="1" ht="13.5" thickBot="1">
      <c r="A37" s="22">
        <v>750</v>
      </c>
      <c r="B37" s="23" t="s">
        <v>10</v>
      </c>
      <c r="C37" s="24">
        <f>SUM(C38:C41)</f>
        <v>81960</v>
      </c>
      <c r="D37" s="24">
        <f>SUM(D38:D41)</f>
        <v>0</v>
      </c>
      <c r="E37" s="24">
        <f>SUM(E38:E41)</f>
        <v>81960</v>
      </c>
      <c r="F37" s="24">
        <f>SUM(F38:F41)</f>
        <v>108453</v>
      </c>
      <c r="G37" s="25">
        <f>(F37/E37)</f>
        <v>1.3232430453879942</v>
      </c>
    </row>
    <row r="38" spans="1:7" ht="12.75">
      <c r="A38" s="17"/>
      <c r="B38" s="27" t="s">
        <v>11</v>
      </c>
      <c r="C38" s="19">
        <v>54000</v>
      </c>
      <c r="D38" s="19">
        <f>(E38-C38)</f>
        <v>0</v>
      </c>
      <c r="E38" s="19">
        <v>54000</v>
      </c>
      <c r="F38" s="19">
        <v>78340</v>
      </c>
      <c r="G38" s="20">
        <f>(F38/E38)</f>
        <v>1.4507407407407407</v>
      </c>
    </row>
    <row r="39" spans="1:7" ht="13.5" customHeight="1">
      <c r="A39" s="17"/>
      <c r="B39" s="27" t="s">
        <v>12</v>
      </c>
      <c r="C39" s="19">
        <v>17500</v>
      </c>
      <c r="D39" s="19">
        <f>(E39-C39)</f>
        <v>0</v>
      </c>
      <c r="E39" s="19">
        <v>17500</v>
      </c>
      <c r="F39" s="19">
        <v>14431</v>
      </c>
      <c r="G39" s="20">
        <f>(F39/E39)</f>
        <v>0.8246285714285714</v>
      </c>
    </row>
    <row r="40" spans="1:7" ht="25.5">
      <c r="A40" s="17"/>
      <c r="B40" s="27" t="s">
        <v>68</v>
      </c>
      <c r="C40" s="19">
        <v>10460</v>
      </c>
      <c r="D40" s="19">
        <f>(E40-C40)</f>
        <v>0</v>
      </c>
      <c r="E40" s="19">
        <v>10460</v>
      </c>
      <c r="F40" s="19">
        <v>15226</v>
      </c>
      <c r="G40" s="20">
        <f>(F40/E40)</f>
        <v>1.455640535372849</v>
      </c>
    </row>
    <row r="41" spans="1:7" ht="12.75">
      <c r="A41" s="17"/>
      <c r="B41" s="27" t="s">
        <v>122</v>
      </c>
      <c r="C41" s="19">
        <v>0</v>
      </c>
      <c r="D41" s="19">
        <f>(E41-C41)</f>
        <v>0</v>
      </c>
      <c r="E41" s="19">
        <v>0</v>
      </c>
      <c r="F41" s="19">
        <v>456</v>
      </c>
      <c r="G41" s="20">
        <v>0</v>
      </c>
    </row>
    <row r="42" spans="1:7" ht="12.75">
      <c r="A42" s="17"/>
      <c r="B42" s="27"/>
      <c r="C42" s="19"/>
      <c r="D42" s="19"/>
      <c r="E42" s="19"/>
      <c r="F42" s="19"/>
      <c r="G42" s="20"/>
    </row>
    <row r="43" spans="1:7" s="26" customFormat="1" ht="28.5" customHeight="1" thickBot="1">
      <c r="A43" s="28">
        <v>754</v>
      </c>
      <c r="B43" s="23" t="s">
        <v>34</v>
      </c>
      <c r="C43" s="24">
        <f>SUM(C44:C44)</f>
        <v>0</v>
      </c>
      <c r="D43" s="24">
        <f>SUM(D44:D44)</f>
        <v>0</v>
      </c>
      <c r="E43" s="24">
        <f>SUM(E44:E44)</f>
        <v>0</v>
      </c>
      <c r="F43" s="24">
        <f>SUM(F44:F44)</f>
        <v>297</v>
      </c>
      <c r="G43" s="25">
        <v>0</v>
      </c>
    </row>
    <row r="44" spans="1:7" ht="12.75" customHeight="1">
      <c r="A44" s="17"/>
      <c r="B44" s="27" t="s">
        <v>167</v>
      </c>
      <c r="C44" s="19">
        <v>0</v>
      </c>
      <c r="D44" s="19">
        <f>(E44-C44)</f>
        <v>0</v>
      </c>
      <c r="E44" s="19">
        <v>0</v>
      </c>
      <c r="F44" s="19">
        <v>297</v>
      </c>
      <c r="G44" s="20">
        <v>0</v>
      </c>
    </row>
    <row r="45" spans="1:7" ht="4.5" customHeight="1">
      <c r="A45" s="17"/>
      <c r="B45" s="27"/>
      <c r="C45" s="19"/>
      <c r="D45" s="19"/>
      <c r="E45" s="19"/>
      <c r="F45" s="19"/>
      <c r="G45" s="20"/>
    </row>
    <row r="46" spans="1:7" ht="10.5" customHeight="1">
      <c r="A46" s="17"/>
      <c r="B46" s="27"/>
      <c r="C46" s="19"/>
      <c r="D46" s="85" t="s">
        <v>94</v>
      </c>
      <c r="E46" s="19"/>
      <c r="F46" s="19"/>
      <c r="G46" s="20"/>
    </row>
    <row r="47" spans="1:7" s="26" customFormat="1" ht="54.75" customHeight="1" thickBot="1">
      <c r="A47" s="28">
        <v>756</v>
      </c>
      <c r="B47" s="23" t="s">
        <v>66</v>
      </c>
      <c r="C47" s="24">
        <f>SUM(C49:C63)</f>
        <v>58838328</v>
      </c>
      <c r="D47" s="24">
        <f>SUM(D49:D63)</f>
        <v>1998777</v>
      </c>
      <c r="E47" s="24">
        <f>SUM(E49:E63)</f>
        <v>60837105</v>
      </c>
      <c r="F47" s="24">
        <f>SUM(F49:F63)</f>
        <v>65182544</v>
      </c>
      <c r="G47" s="25">
        <f>(F47/E47)</f>
        <v>1.0714274454709836</v>
      </c>
    </row>
    <row r="48" spans="1:7" s="26" customFormat="1" ht="3.75" customHeight="1">
      <c r="A48" s="39"/>
      <c r="B48" s="38"/>
      <c r="C48" s="40"/>
      <c r="D48" s="40"/>
      <c r="E48" s="40"/>
      <c r="F48" s="40"/>
      <c r="G48" s="41"/>
    </row>
    <row r="49" spans="1:7" ht="12.75">
      <c r="A49" s="17"/>
      <c r="B49" s="27" t="s">
        <v>76</v>
      </c>
      <c r="C49" s="19">
        <v>31175428</v>
      </c>
      <c r="D49" s="19">
        <f>(E49-C49)</f>
        <v>208777</v>
      </c>
      <c r="E49" s="19">
        <v>31384205</v>
      </c>
      <c r="F49" s="19">
        <v>32544019</v>
      </c>
      <c r="G49" s="20">
        <f>(F49/E49)</f>
        <v>1.0369553410704524</v>
      </c>
    </row>
    <row r="50" spans="1:7" ht="12.75">
      <c r="A50" s="17"/>
      <c r="B50" s="27" t="s">
        <v>57</v>
      </c>
      <c r="C50" s="19">
        <v>721000</v>
      </c>
      <c r="D50" s="19">
        <f>(E50-C50)</f>
        <v>420000</v>
      </c>
      <c r="E50" s="19">
        <v>1141000</v>
      </c>
      <c r="F50" s="19">
        <v>1540870</v>
      </c>
      <c r="G50" s="20">
        <f>(F50/E50)</f>
        <v>1.3504557405784399</v>
      </c>
    </row>
    <row r="51" spans="1:7" ht="12.75">
      <c r="A51" s="17"/>
      <c r="B51" s="27" t="s">
        <v>13</v>
      </c>
      <c r="C51" s="19">
        <v>22766000</v>
      </c>
      <c r="D51" s="19">
        <f aca="true" t="shared" si="2" ref="D51:D70">(E51-C51)</f>
        <v>1370000</v>
      </c>
      <c r="E51" s="19">
        <v>24136000</v>
      </c>
      <c r="F51" s="19">
        <v>26307590</v>
      </c>
      <c r="G51" s="20">
        <f aca="true" t="shared" si="3" ref="G51:G63">(F51/E51)</f>
        <v>1.0899730692741134</v>
      </c>
    </row>
    <row r="52" spans="1:7" ht="12.75">
      <c r="A52" s="17"/>
      <c r="B52" s="27" t="s">
        <v>14</v>
      </c>
      <c r="C52" s="19">
        <v>57500</v>
      </c>
      <c r="D52" s="19">
        <f t="shared" si="2"/>
        <v>0</v>
      </c>
      <c r="E52" s="19">
        <v>57500</v>
      </c>
      <c r="F52" s="19">
        <v>65700</v>
      </c>
      <c r="G52" s="20">
        <f t="shared" si="3"/>
        <v>1.142608695652174</v>
      </c>
    </row>
    <row r="53" spans="1:7" ht="12.75">
      <c r="A53" s="17"/>
      <c r="B53" s="27" t="s">
        <v>15</v>
      </c>
      <c r="C53" s="19">
        <v>614500</v>
      </c>
      <c r="D53" s="19">
        <f t="shared" si="2"/>
        <v>0</v>
      </c>
      <c r="E53" s="19">
        <v>614500</v>
      </c>
      <c r="F53" s="19">
        <v>586634</v>
      </c>
      <c r="G53" s="20">
        <f t="shared" si="3"/>
        <v>0.9546525630593978</v>
      </c>
    </row>
    <row r="54" spans="1:7" ht="12.75">
      <c r="A54" s="17"/>
      <c r="B54" s="27" t="s">
        <v>16</v>
      </c>
      <c r="C54" s="19">
        <v>270000</v>
      </c>
      <c r="D54" s="19">
        <f t="shared" si="2"/>
        <v>0</v>
      </c>
      <c r="E54" s="19">
        <v>270000</v>
      </c>
      <c r="F54" s="19">
        <v>242154</v>
      </c>
      <c r="G54" s="20">
        <f t="shared" si="3"/>
        <v>0.8968666666666667</v>
      </c>
    </row>
    <row r="55" spans="1:7" ht="12.75">
      <c r="A55" s="17"/>
      <c r="B55" s="27" t="s">
        <v>17</v>
      </c>
      <c r="C55" s="19">
        <v>123600</v>
      </c>
      <c r="D55" s="19">
        <f t="shared" si="2"/>
        <v>0</v>
      </c>
      <c r="E55" s="19">
        <v>123600</v>
      </c>
      <c r="F55" s="19">
        <v>267374</v>
      </c>
      <c r="G55" s="20">
        <f t="shared" si="3"/>
        <v>2.163220064724919</v>
      </c>
    </row>
    <row r="56" spans="1:7" ht="12.75">
      <c r="A56" s="17"/>
      <c r="B56" s="27" t="s">
        <v>18</v>
      </c>
      <c r="C56" s="19">
        <v>12700</v>
      </c>
      <c r="D56" s="19">
        <f t="shared" si="2"/>
        <v>0</v>
      </c>
      <c r="E56" s="19">
        <v>12700</v>
      </c>
      <c r="F56" s="19">
        <v>8473</v>
      </c>
      <c r="G56" s="20">
        <f t="shared" si="3"/>
        <v>0.6671653543307087</v>
      </c>
    </row>
    <row r="57" spans="1:7" ht="12.75" customHeight="1">
      <c r="A57" s="29"/>
      <c r="B57" s="27" t="s">
        <v>63</v>
      </c>
      <c r="C57" s="19">
        <v>700000</v>
      </c>
      <c r="D57" s="19">
        <f t="shared" si="2"/>
        <v>0</v>
      </c>
      <c r="E57" s="19">
        <v>700000</v>
      </c>
      <c r="F57" s="19">
        <v>1148587</v>
      </c>
      <c r="G57" s="20">
        <f t="shared" si="3"/>
        <v>1.6408385714285714</v>
      </c>
    </row>
    <row r="58" spans="1:7" ht="12.75" customHeight="1">
      <c r="A58" s="29"/>
      <c r="B58" s="27" t="s">
        <v>19</v>
      </c>
      <c r="C58" s="19">
        <v>699200</v>
      </c>
      <c r="D58" s="19">
        <f t="shared" si="2"/>
        <v>0</v>
      </c>
      <c r="E58" s="19">
        <v>699200</v>
      </c>
      <c r="F58" s="19">
        <v>654674</v>
      </c>
      <c r="G58" s="20">
        <f t="shared" si="3"/>
        <v>0.9363186498855836</v>
      </c>
    </row>
    <row r="59" spans="1:7" ht="12.75">
      <c r="A59" s="17"/>
      <c r="B59" s="27" t="s">
        <v>21</v>
      </c>
      <c r="C59" s="19">
        <v>432600</v>
      </c>
      <c r="D59" s="19">
        <f t="shared" si="2"/>
        <v>0</v>
      </c>
      <c r="E59" s="19">
        <v>432600</v>
      </c>
      <c r="F59" s="19">
        <v>362345</v>
      </c>
      <c r="G59" s="20">
        <f t="shared" si="3"/>
        <v>0.8375982431807675</v>
      </c>
    </row>
    <row r="60" spans="1:7" ht="12.75">
      <c r="A60" s="17"/>
      <c r="B60" s="27" t="s">
        <v>43</v>
      </c>
      <c r="C60" s="19">
        <v>95800</v>
      </c>
      <c r="D60" s="19">
        <f t="shared" si="2"/>
        <v>0</v>
      </c>
      <c r="E60" s="19">
        <v>95800</v>
      </c>
      <c r="F60" s="19">
        <v>79617</v>
      </c>
      <c r="G60" s="20">
        <f t="shared" si="3"/>
        <v>0.8310751565762005</v>
      </c>
    </row>
    <row r="61" spans="1:7" ht="25.5">
      <c r="A61" s="17"/>
      <c r="B61" s="27" t="s">
        <v>27</v>
      </c>
      <c r="C61" s="19">
        <v>920000</v>
      </c>
      <c r="D61" s="19">
        <f t="shared" si="2"/>
        <v>0</v>
      </c>
      <c r="E61" s="19">
        <v>920000</v>
      </c>
      <c r="F61" s="19">
        <v>1012520</v>
      </c>
      <c r="G61" s="20">
        <f t="shared" si="3"/>
        <v>1.1005652173913043</v>
      </c>
    </row>
    <row r="62" spans="1:7" ht="12.75">
      <c r="A62" s="17"/>
      <c r="B62" s="27" t="s">
        <v>20</v>
      </c>
      <c r="C62" s="19">
        <v>44000</v>
      </c>
      <c r="D62" s="19">
        <f t="shared" si="2"/>
        <v>0</v>
      </c>
      <c r="E62" s="19">
        <v>44000</v>
      </c>
      <c r="F62" s="19">
        <v>40384</v>
      </c>
      <c r="G62" s="20">
        <f t="shared" si="3"/>
        <v>0.9178181818181819</v>
      </c>
    </row>
    <row r="63" spans="1:7" ht="25.5">
      <c r="A63" s="17"/>
      <c r="B63" s="27" t="s">
        <v>69</v>
      </c>
      <c r="C63" s="19">
        <v>206000</v>
      </c>
      <c r="D63" s="19">
        <f t="shared" si="2"/>
        <v>0</v>
      </c>
      <c r="E63" s="19">
        <v>206000</v>
      </c>
      <c r="F63" s="19">
        <v>321603</v>
      </c>
      <c r="G63" s="20">
        <f t="shared" si="3"/>
        <v>1.5611796116504855</v>
      </c>
    </row>
    <row r="64" spans="1:7" ht="12.75">
      <c r="A64" s="17"/>
      <c r="B64" s="27"/>
      <c r="C64" s="19"/>
      <c r="D64" s="85" t="s">
        <v>95</v>
      </c>
      <c r="E64" s="19"/>
      <c r="F64" s="19"/>
      <c r="G64" s="20"/>
    </row>
    <row r="65" spans="1:7" s="26" customFormat="1" ht="15" customHeight="1" thickBot="1">
      <c r="A65" s="22">
        <v>758</v>
      </c>
      <c r="B65" s="23" t="s">
        <v>22</v>
      </c>
      <c r="C65" s="24">
        <f>SUM(C67:C69)</f>
        <v>24075422</v>
      </c>
      <c r="D65" s="24">
        <f>SUM(D67:D69)</f>
        <v>-729589</v>
      </c>
      <c r="E65" s="24">
        <f>SUM(E67:E69)</f>
        <v>23345833</v>
      </c>
      <c r="F65" s="24">
        <f>SUM(F67:F70)</f>
        <v>23438315</v>
      </c>
      <c r="G65" s="25">
        <f>(F65/E65)</f>
        <v>1.00396139216793</v>
      </c>
    </row>
    <row r="66" spans="1:7" s="26" customFormat="1" ht="2.25" customHeight="1">
      <c r="A66" s="50"/>
      <c r="B66" s="38"/>
      <c r="C66" s="40"/>
      <c r="D66" s="40"/>
      <c r="E66" s="40"/>
      <c r="F66" s="40"/>
      <c r="G66" s="41"/>
    </row>
    <row r="67" spans="1:7" ht="12.75">
      <c r="A67" s="17"/>
      <c r="B67" s="27" t="s">
        <v>58</v>
      </c>
      <c r="C67" s="19">
        <v>1504333</v>
      </c>
      <c r="D67" s="19">
        <f t="shared" si="2"/>
        <v>0</v>
      </c>
      <c r="E67" s="19">
        <v>1504333</v>
      </c>
      <c r="F67" s="19">
        <v>1504333</v>
      </c>
      <c r="G67" s="20">
        <f>(F67/E67)</f>
        <v>1</v>
      </c>
    </row>
    <row r="68" spans="1:7" ht="12.75">
      <c r="A68" s="17"/>
      <c r="B68" s="27" t="s">
        <v>23</v>
      </c>
      <c r="C68" s="19">
        <v>22271089</v>
      </c>
      <c r="D68" s="19">
        <f t="shared" si="2"/>
        <v>-729589</v>
      </c>
      <c r="E68" s="19">
        <v>21541500</v>
      </c>
      <c r="F68" s="19">
        <v>21541500</v>
      </c>
      <c r="G68" s="20">
        <f>(F68/E68)</f>
        <v>1</v>
      </c>
    </row>
    <row r="69" spans="1:7" ht="12.75">
      <c r="A69" s="17"/>
      <c r="B69" s="27" t="s">
        <v>24</v>
      </c>
      <c r="C69" s="19">
        <v>300000</v>
      </c>
      <c r="D69" s="19">
        <f t="shared" si="2"/>
        <v>0</v>
      </c>
      <c r="E69" s="19">
        <v>300000</v>
      </c>
      <c r="F69" s="19">
        <v>360462</v>
      </c>
      <c r="G69" s="20">
        <f>(F69/E69)</f>
        <v>1.20154</v>
      </c>
    </row>
    <row r="70" spans="1:7" ht="12.75">
      <c r="A70" s="17"/>
      <c r="B70" s="27" t="s">
        <v>169</v>
      </c>
      <c r="C70" s="19">
        <v>0</v>
      </c>
      <c r="D70" s="19">
        <f t="shared" si="2"/>
        <v>0</v>
      </c>
      <c r="E70" s="19">
        <v>0</v>
      </c>
      <c r="F70" s="19">
        <v>32020</v>
      </c>
      <c r="G70" s="20">
        <v>0</v>
      </c>
    </row>
    <row r="71" spans="1:7" ht="12.75">
      <c r="A71" s="17"/>
      <c r="B71" s="27" t="s">
        <v>44</v>
      </c>
      <c r="C71" s="19"/>
      <c r="D71" s="85" t="s">
        <v>96</v>
      </c>
      <c r="E71" s="19"/>
      <c r="F71" s="19"/>
      <c r="G71" s="20"/>
    </row>
    <row r="72" spans="1:7" s="26" customFormat="1" ht="15.75" customHeight="1" thickBot="1">
      <c r="A72" s="22">
        <v>801</v>
      </c>
      <c r="B72" s="23" t="s">
        <v>25</v>
      </c>
      <c r="C72" s="24">
        <f>SUM(C74:C77)</f>
        <v>706500</v>
      </c>
      <c r="D72" s="24">
        <f>SUM(D74:D77)</f>
        <v>139448</v>
      </c>
      <c r="E72" s="24">
        <f>SUM(E74:E77)</f>
        <v>845948</v>
      </c>
      <c r="F72" s="24">
        <f>SUM(F74:F77)</f>
        <v>984574</v>
      </c>
      <c r="G72" s="25">
        <f>(F72/E72)</f>
        <v>1.1638705925186892</v>
      </c>
    </row>
    <row r="73" spans="1:7" s="26" customFormat="1" ht="2.25" customHeight="1">
      <c r="A73" s="50"/>
      <c r="B73" s="38"/>
      <c r="C73" s="40"/>
      <c r="D73" s="40"/>
      <c r="E73" s="40"/>
      <c r="F73" s="40"/>
      <c r="G73" s="41"/>
    </row>
    <row r="74" spans="1:7" ht="25.5">
      <c r="A74" s="17"/>
      <c r="B74" s="31" t="s">
        <v>70</v>
      </c>
      <c r="C74" s="19">
        <v>706500</v>
      </c>
      <c r="D74" s="19">
        <f>(E74-C74)</f>
        <v>40000</v>
      </c>
      <c r="E74" s="19">
        <v>746500</v>
      </c>
      <c r="F74" s="19">
        <v>850261</v>
      </c>
      <c r="G74" s="20">
        <f>(F74/E74)</f>
        <v>1.1389966510381782</v>
      </c>
    </row>
    <row r="75" spans="1:7" ht="12.75" customHeight="1">
      <c r="A75" s="17"/>
      <c r="B75" s="90" t="s">
        <v>142</v>
      </c>
      <c r="C75" s="19"/>
      <c r="D75" s="19">
        <f>(E75-C75)</f>
        <v>99448</v>
      </c>
      <c r="E75" s="19">
        <v>99448</v>
      </c>
      <c r="F75" s="19">
        <v>77976</v>
      </c>
      <c r="G75" s="20">
        <f>(F75/E75)</f>
        <v>0.784088166680074</v>
      </c>
    </row>
    <row r="76" spans="1:7" ht="12.75">
      <c r="A76" s="17"/>
      <c r="B76" s="31" t="s">
        <v>171</v>
      </c>
      <c r="C76" s="19">
        <v>0</v>
      </c>
      <c r="D76" s="19">
        <f>(E76-C76)</f>
        <v>0</v>
      </c>
      <c r="E76" s="19">
        <v>0</v>
      </c>
      <c r="F76" s="19">
        <v>56320</v>
      </c>
      <c r="G76" s="20">
        <v>0</v>
      </c>
    </row>
    <row r="77" spans="1:7" ht="12.75">
      <c r="A77" s="17"/>
      <c r="B77" s="31" t="s">
        <v>170</v>
      </c>
      <c r="C77" s="19"/>
      <c r="D77" s="19"/>
      <c r="E77" s="19"/>
      <c r="F77" s="19">
        <v>17</v>
      </c>
      <c r="G77" s="20"/>
    </row>
    <row r="78" spans="1:7" ht="12.75">
      <c r="A78" s="17"/>
      <c r="B78" s="31"/>
      <c r="C78" s="19"/>
      <c r="D78" s="19"/>
      <c r="E78" s="19"/>
      <c r="F78" s="19"/>
      <c r="G78" s="20"/>
    </row>
    <row r="79" spans="1:7" s="26" customFormat="1" ht="13.5" thickBot="1">
      <c r="A79" s="22">
        <v>851</v>
      </c>
      <c r="B79" s="23" t="s">
        <v>26</v>
      </c>
      <c r="C79" s="24">
        <f>SUM(C81:C81)</f>
        <v>0</v>
      </c>
      <c r="D79" s="24">
        <f>SUM(D81:D81)</f>
        <v>0</v>
      </c>
      <c r="E79" s="24">
        <f>SUM(E81:E81)</f>
        <v>0</v>
      </c>
      <c r="F79" s="24">
        <f>SUM(F81:F81)</f>
        <v>5104</v>
      </c>
      <c r="G79" s="25">
        <v>0</v>
      </c>
    </row>
    <row r="80" spans="1:7" s="26" customFormat="1" ht="3" customHeight="1">
      <c r="A80" s="50"/>
      <c r="B80" s="38"/>
      <c r="C80" s="40"/>
      <c r="D80" s="40"/>
      <c r="E80" s="40"/>
      <c r="F80" s="40"/>
      <c r="G80" s="41"/>
    </row>
    <row r="81" spans="1:7" ht="12.75">
      <c r="A81" s="17"/>
      <c r="B81" s="31" t="s">
        <v>132</v>
      </c>
      <c r="C81" s="19">
        <v>0</v>
      </c>
      <c r="D81" s="19">
        <f>(E81-C81)</f>
        <v>0</v>
      </c>
      <c r="E81" s="19">
        <v>0</v>
      </c>
      <c r="F81" s="19">
        <v>5104</v>
      </c>
      <c r="G81" s="20">
        <v>0</v>
      </c>
    </row>
    <row r="82" spans="1:7" ht="12.75">
      <c r="A82" s="17"/>
      <c r="B82" s="27"/>
      <c r="C82" s="19"/>
      <c r="D82" s="19"/>
      <c r="E82" s="19"/>
      <c r="F82" s="19"/>
      <c r="G82" s="20"/>
    </row>
    <row r="83" spans="1:7" s="26" customFormat="1" ht="13.5" thickBot="1">
      <c r="A83" s="22">
        <v>852</v>
      </c>
      <c r="B83" s="23" t="s">
        <v>59</v>
      </c>
      <c r="C83" s="24">
        <f>SUM(C85:C87)</f>
        <v>42100</v>
      </c>
      <c r="D83" s="24">
        <f>SUM(D85:D87)</f>
        <v>0</v>
      </c>
      <c r="E83" s="24">
        <f>SUM(E85:E87)</f>
        <v>42100</v>
      </c>
      <c r="F83" s="24">
        <f>SUM(F85:F87)</f>
        <v>52724</v>
      </c>
      <c r="G83" s="25">
        <f>(F83/E83)</f>
        <v>1.2523515439429929</v>
      </c>
    </row>
    <row r="84" spans="1:7" s="26" customFormat="1" ht="3" customHeight="1">
      <c r="A84" s="50"/>
      <c r="B84" s="38"/>
      <c r="C84" s="40"/>
      <c r="D84" s="40"/>
      <c r="E84" s="40"/>
      <c r="F84" s="40"/>
      <c r="G84" s="41"/>
    </row>
    <row r="85" spans="1:7" ht="12.75">
      <c r="A85" s="17"/>
      <c r="B85" s="27" t="s">
        <v>28</v>
      </c>
      <c r="C85" s="19">
        <v>42000</v>
      </c>
      <c r="D85" s="19">
        <f>(E85-C85)</f>
        <v>0</v>
      </c>
      <c r="E85" s="19">
        <v>42000</v>
      </c>
      <c r="F85" s="19">
        <v>49764</v>
      </c>
      <c r="G85" s="20">
        <f>(F85/E85)</f>
        <v>1.1848571428571428</v>
      </c>
    </row>
    <row r="86" spans="1:7" ht="38.25">
      <c r="A86" s="17"/>
      <c r="B86" s="27" t="s">
        <v>64</v>
      </c>
      <c r="C86" s="19">
        <v>100</v>
      </c>
      <c r="D86" s="19">
        <f>(E86-C86)</f>
        <v>0</v>
      </c>
      <c r="E86" s="19">
        <v>100</v>
      </c>
      <c r="F86" s="19">
        <v>299</v>
      </c>
      <c r="G86" s="20">
        <f>(F86/E86)</f>
        <v>2.99</v>
      </c>
    </row>
    <row r="87" spans="1:7" ht="12.75">
      <c r="A87" s="17"/>
      <c r="B87" s="27" t="s">
        <v>133</v>
      </c>
      <c r="C87" s="19">
        <v>0</v>
      </c>
      <c r="D87" s="19">
        <f>(E87-C87)</f>
        <v>0</v>
      </c>
      <c r="E87" s="19">
        <v>0</v>
      </c>
      <c r="F87" s="19">
        <v>2661</v>
      </c>
      <c r="G87" s="20">
        <v>0</v>
      </c>
    </row>
    <row r="88" spans="1:7" ht="8.25" customHeight="1">
      <c r="A88" s="17"/>
      <c r="B88" s="27"/>
      <c r="C88" s="19"/>
      <c r="D88" s="19"/>
      <c r="E88" s="19"/>
      <c r="F88" s="19"/>
      <c r="G88" s="20"/>
    </row>
    <row r="89" spans="1:7" s="26" customFormat="1" ht="12.75" customHeight="1" thickBot="1">
      <c r="A89" s="22">
        <v>853</v>
      </c>
      <c r="B89" s="23" t="s">
        <v>62</v>
      </c>
      <c r="C89" s="24">
        <f>SUM(C91:C92)</f>
        <v>52400</v>
      </c>
      <c r="D89" s="24">
        <f>SUM(D91:D92)</f>
        <v>0</v>
      </c>
      <c r="E89" s="24">
        <f>SUM(E91:E92)</f>
        <v>52400</v>
      </c>
      <c r="F89" s="24">
        <f>SUM(F91:F92)</f>
        <v>38498</v>
      </c>
      <c r="G89" s="25">
        <f>(F89/E89)</f>
        <v>0.7346946564885496</v>
      </c>
    </row>
    <row r="90" spans="1:7" s="26" customFormat="1" ht="2.25" customHeight="1">
      <c r="A90" s="50"/>
      <c r="B90" s="38"/>
      <c r="C90" s="40"/>
      <c r="D90" s="40"/>
      <c r="E90" s="40"/>
      <c r="F90" s="40"/>
      <c r="G90" s="41"/>
    </row>
    <row r="91" spans="1:7" ht="12.75">
      <c r="A91" s="17"/>
      <c r="B91" s="27" t="s">
        <v>140</v>
      </c>
      <c r="C91" s="19">
        <v>52400</v>
      </c>
      <c r="D91" s="19">
        <f>(E91-C91)</f>
        <v>0</v>
      </c>
      <c r="E91" s="19">
        <v>52400</v>
      </c>
      <c r="F91" s="19">
        <v>38194</v>
      </c>
      <c r="G91" s="20">
        <f>(F91/E91)</f>
        <v>0.7288931297709924</v>
      </c>
    </row>
    <row r="92" spans="1:7" ht="12.75">
      <c r="A92" s="17"/>
      <c r="B92" s="27" t="s">
        <v>172</v>
      </c>
      <c r="C92" s="19">
        <v>0</v>
      </c>
      <c r="D92" s="19"/>
      <c r="E92" s="19">
        <v>0</v>
      </c>
      <c r="F92" s="19">
        <v>304</v>
      </c>
      <c r="G92" s="20">
        <v>0</v>
      </c>
    </row>
    <row r="93" spans="1:7" ht="12.75">
      <c r="A93" s="17"/>
      <c r="B93" s="27"/>
      <c r="C93" s="19"/>
      <c r="D93" s="19"/>
      <c r="E93" s="19"/>
      <c r="F93" s="19"/>
      <c r="G93" s="20"/>
    </row>
    <row r="94" spans="1:7" s="26" customFormat="1" ht="13.5" thickBot="1">
      <c r="A94" s="22">
        <v>854</v>
      </c>
      <c r="B94" s="23" t="s">
        <v>90</v>
      </c>
      <c r="C94" s="24">
        <f>SUM(C96:C96)</f>
        <v>0</v>
      </c>
      <c r="D94" s="24">
        <f>SUM(D96:D96)</f>
        <v>0</v>
      </c>
      <c r="E94" s="24">
        <f>SUM(E96:E96)</f>
        <v>0</v>
      </c>
      <c r="F94" s="24">
        <f>SUM(F96:F96)</f>
        <v>2</v>
      </c>
      <c r="G94" s="25">
        <v>0</v>
      </c>
    </row>
    <row r="95" spans="1:7" s="26" customFormat="1" ht="2.25" customHeight="1">
      <c r="A95" s="50"/>
      <c r="B95" s="38"/>
      <c r="C95" s="40"/>
      <c r="D95" s="40"/>
      <c r="E95" s="40"/>
      <c r="F95" s="40"/>
      <c r="G95" s="41"/>
    </row>
    <row r="96" spans="1:7" ht="12" customHeight="1">
      <c r="A96" s="17"/>
      <c r="B96" s="96" t="s">
        <v>173</v>
      </c>
      <c r="C96" s="19">
        <v>0</v>
      </c>
      <c r="D96" s="19">
        <f>(E96-C96)</f>
        <v>0</v>
      </c>
      <c r="E96" s="19">
        <v>0</v>
      </c>
      <c r="F96" s="19">
        <v>2</v>
      </c>
      <c r="G96" s="20">
        <v>0</v>
      </c>
    </row>
    <row r="97" spans="1:7" ht="12.75">
      <c r="A97" s="17"/>
      <c r="B97" s="27"/>
      <c r="C97" s="19"/>
      <c r="D97" s="19"/>
      <c r="E97" s="19"/>
      <c r="F97" s="19"/>
      <c r="G97" s="20"/>
    </row>
    <row r="98" spans="1:7" s="26" customFormat="1" ht="13.5" thickBot="1">
      <c r="A98" s="22">
        <v>900</v>
      </c>
      <c r="B98" s="23" t="s">
        <v>29</v>
      </c>
      <c r="C98" s="24">
        <f>SUM(C100:C101)</f>
        <v>50000</v>
      </c>
      <c r="D98" s="24">
        <f>SUM(D100:D101)</f>
        <v>0</v>
      </c>
      <c r="E98" s="24">
        <f>SUM(E100:E101)</f>
        <v>50000</v>
      </c>
      <c r="F98" s="24">
        <f>SUM(F100:F101)</f>
        <v>46295</v>
      </c>
      <c r="G98" s="25">
        <f>(F98/E98)</f>
        <v>0.9259</v>
      </c>
    </row>
    <row r="99" spans="1:7" s="26" customFormat="1" ht="2.25" customHeight="1">
      <c r="A99" s="50"/>
      <c r="B99" s="38"/>
      <c r="C99" s="40"/>
      <c r="D99" s="40"/>
      <c r="E99" s="40"/>
      <c r="F99" s="40"/>
      <c r="G99" s="41"/>
    </row>
    <row r="100" spans="1:7" s="26" customFormat="1" ht="12.75">
      <c r="A100" s="50"/>
      <c r="B100" s="31" t="s">
        <v>56</v>
      </c>
      <c r="C100" s="32">
        <v>50000</v>
      </c>
      <c r="D100" s="19">
        <f>(E100-C100)</f>
        <v>0</v>
      </c>
      <c r="E100" s="32">
        <v>50000</v>
      </c>
      <c r="F100" s="32">
        <v>31772</v>
      </c>
      <c r="G100" s="20">
        <f>(F100/E100)</f>
        <v>0.63544</v>
      </c>
    </row>
    <row r="101" spans="1:7" s="26" customFormat="1" ht="25.5">
      <c r="A101" s="50"/>
      <c r="B101" s="31" t="s">
        <v>181</v>
      </c>
      <c r="C101" s="32">
        <v>0</v>
      </c>
      <c r="D101" s="19">
        <f>(E101-C101)</f>
        <v>0</v>
      </c>
      <c r="E101" s="32">
        <v>0</v>
      </c>
      <c r="F101" s="32">
        <v>14523</v>
      </c>
      <c r="G101" s="20">
        <v>0</v>
      </c>
    </row>
    <row r="102" spans="1:7" s="26" customFormat="1" ht="12.75">
      <c r="A102" s="50"/>
      <c r="B102" s="31"/>
      <c r="C102" s="32"/>
      <c r="D102" s="53" t="s">
        <v>97</v>
      </c>
      <c r="E102" s="32"/>
      <c r="F102" s="32"/>
      <c r="G102" s="20"/>
    </row>
    <row r="103" spans="1:7" s="26" customFormat="1" ht="13.5" thickBot="1">
      <c r="A103" s="22">
        <v>921</v>
      </c>
      <c r="B103" s="23" t="s">
        <v>30</v>
      </c>
      <c r="C103" s="24">
        <f>SUM(C105:C106)</f>
        <v>0</v>
      </c>
      <c r="D103" s="24">
        <f>SUM(D105:D106)</f>
        <v>3000</v>
      </c>
      <c r="E103" s="24">
        <f>SUM(E105:E106)</f>
        <v>3000</v>
      </c>
      <c r="F103" s="24">
        <f>SUM(F105:F106)</f>
        <v>6954</v>
      </c>
      <c r="G103" s="25">
        <f>(F103/E103)</f>
        <v>2.318</v>
      </c>
    </row>
    <row r="104" spans="1:7" s="26" customFormat="1" ht="2.25" customHeight="1">
      <c r="A104" s="50"/>
      <c r="B104" s="38"/>
      <c r="C104" s="40"/>
      <c r="D104" s="40"/>
      <c r="E104" s="40"/>
      <c r="F104" s="40"/>
      <c r="G104" s="41"/>
    </row>
    <row r="105" spans="1:7" s="26" customFormat="1" ht="38.25">
      <c r="A105" s="50"/>
      <c r="B105" s="31" t="s">
        <v>174</v>
      </c>
      <c r="C105" s="32">
        <v>0</v>
      </c>
      <c r="D105" s="19">
        <f>(E105-C105)</f>
        <v>3000</v>
      </c>
      <c r="E105" s="32">
        <v>3000</v>
      </c>
      <c r="F105" s="32">
        <v>2747</v>
      </c>
      <c r="G105" s="20">
        <f>(F105/E105)</f>
        <v>0.9156666666666666</v>
      </c>
    </row>
    <row r="106" spans="1:7" s="26" customFormat="1" ht="12.75">
      <c r="A106" s="50"/>
      <c r="B106" s="31" t="s">
        <v>175</v>
      </c>
      <c r="C106" s="32">
        <v>0</v>
      </c>
      <c r="D106" s="19">
        <f>(E106-C106)</f>
        <v>0</v>
      </c>
      <c r="E106" s="32">
        <v>0</v>
      </c>
      <c r="F106" s="32">
        <v>4207</v>
      </c>
      <c r="G106" s="20">
        <v>0</v>
      </c>
    </row>
    <row r="107" spans="1:7" s="26" customFormat="1" ht="12.75">
      <c r="A107" s="50"/>
      <c r="B107" s="38" t="s">
        <v>44</v>
      </c>
      <c r="C107" s="40"/>
      <c r="D107" s="53" t="s">
        <v>98</v>
      </c>
      <c r="E107" s="40"/>
      <c r="F107" s="40"/>
      <c r="G107" s="41"/>
    </row>
    <row r="108" spans="1:7" s="26" customFormat="1" ht="13.5" thickBot="1">
      <c r="A108" s="22">
        <v>926</v>
      </c>
      <c r="B108" s="23" t="s">
        <v>31</v>
      </c>
      <c r="C108" s="24">
        <f>SUM(C110:C114)</f>
        <v>896500</v>
      </c>
      <c r="D108" s="24">
        <f>SUM(D110:D114)</f>
        <v>389716</v>
      </c>
      <c r="E108" s="24">
        <f>SUM(E110:E114)</f>
        <v>1286216</v>
      </c>
      <c r="F108" s="24">
        <f>SUM(F110:F114)</f>
        <v>1463009</v>
      </c>
      <c r="G108" s="25">
        <f>(F108/E108)</f>
        <v>1.1374520298301374</v>
      </c>
    </row>
    <row r="109" spans="1:7" s="26" customFormat="1" ht="2.25" customHeight="1">
      <c r="A109" s="50"/>
      <c r="B109" s="63"/>
      <c r="C109" s="40"/>
      <c r="D109" s="40"/>
      <c r="E109" s="40"/>
      <c r="F109" s="40"/>
      <c r="G109" s="41"/>
    </row>
    <row r="110" spans="1:7" ht="12.75" customHeight="1">
      <c r="A110" s="17"/>
      <c r="B110" s="2" t="s">
        <v>72</v>
      </c>
      <c r="C110" s="19">
        <v>120000</v>
      </c>
      <c r="D110" s="19">
        <f>(E110-C110)</f>
        <v>0</v>
      </c>
      <c r="E110" s="19">
        <v>120000</v>
      </c>
      <c r="F110" s="19">
        <v>157052</v>
      </c>
      <c r="G110" s="20">
        <f>(F110/E110)</f>
        <v>1.3087666666666666</v>
      </c>
    </row>
    <row r="111" spans="1:7" ht="25.5">
      <c r="A111" s="17"/>
      <c r="B111" s="27" t="s">
        <v>113</v>
      </c>
      <c r="C111" s="19">
        <v>215000</v>
      </c>
      <c r="D111" s="19">
        <f>(E111-C111)</f>
        <v>389716</v>
      </c>
      <c r="E111" s="19">
        <v>604716</v>
      </c>
      <c r="F111" s="19">
        <v>728689</v>
      </c>
      <c r="G111" s="20">
        <f>(F111/E111)</f>
        <v>1.2050102858201206</v>
      </c>
    </row>
    <row r="112" spans="1:7" ht="25.5">
      <c r="A112" s="17"/>
      <c r="B112" s="27" t="s">
        <v>77</v>
      </c>
      <c r="C112" s="19">
        <v>440000</v>
      </c>
      <c r="D112" s="19">
        <f>(E112-C112)</f>
        <v>0</v>
      </c>
      <c r="E112" s="19">
        <v>440000</v>
      </c>
      <c r="F112" s="19">
        <v>541828</v>
      </c>
      <c r="G112" s="20">
        <f>(F112/E112)</f>
        <v>1.2314272727272728</v>
      </c>
    </row>
    <row r="113" spans="1:7" ht="12.75" customHeight="1">
      <c r="A113" s="17"/>
      <c r="B113" s="27" t="s">
        <v>121</v>
      </c>
      <c r="C113" s="19">
        <v>121500</v>
      </c>
      <c r="D113" s="19">
        <f>(E113-C113)</f>
        <v>0</v>
      </c>
      <c r="E113" s="19">
        <v>121500</v>
      </c>
      <c r="F113" s="19">
        <v>33390</v>
      </c>
      <c r="G113" s="20">
        <f>(F113/E113)</f>
        <v>0.2748148148148148</v>
      </c>
    </row>
    <row r="114" spans="1:7" ht="12.75" customHeight="1">
      <c r="A114" s="17"/>
      <c r="B114" s="27" t="s">
        <v>137</v>
      </c>
      <c r="C114" s="19">
        <v>0</v>
      </c>
      <c r="D114" s="19">
        <f>(E114-C114)</f>
        <v>0</v>
      </c>
      <c r="E114" s="19">
        <v>0</v>
      </c>
      <c r="F114" s="19">
        <v>2050</v>
      </c>
      <c r="G114" s="20">
        <v>0</v>
      </c>
    </row>
    <row r="115" spans="1:7" ht="5.25" customHeight="1">
      <c r="A115" s="61"/>
      <c r="B115" s="62"/>
      <c r="C115" s="19"/>
      <c r="D115" s="19"/>
      <c r="E115" s="19"/>
      <c r="F115" s="19"/>
      <c r="G115" s="20"/>
    </row>
    <row r="116" spans="1:7" s="26" customFormat="1" ht="18.75" customHeight="1">
      <c r="A116" s="34"/>
      <c r="B116" s="35" t="s">
        <v>32</v>
      </c>
      <c r="C116" s="36">
        <f>SUM(C108,C103,C98,C94,C89,C83,C79,C72,C65,C47,C43,C37,C34,C23,C18,C15)</f>
        <v>109132610</v>
      </c>
      <c r="D116" s="36">
        <f>SUM(D108,D103,D98,D94,D89,D83,D79,D72,D65,D47,D43,D37,D34,D23,D18,D15)</f>
        <v>2433977</v>
      </c>
      <c r="E116" s="36">
        <f>SUM(E108,E103,E98,E94,E89,E83,E79,E72,E65,E47,E43,E37,E34,E23,E18,E15)</f>
        <v>111566587</v>
      </c>
      <c r="F116" s="36">
        <f>SUM(F108,F103,F98,F94,F89,F83,F79,F72,F65,F47,F43,F37,F34,F23,F18,F15)</f>
        <v>113960284</v>
      </c>
      <c r="G116" s="37">
        <f>(F116/E116)</f>
        <v>1.0214553215650488</v>
      </c>
    </row>
    <row r="117" spans="1:7" ht="12.75">
      <c r="A117" s="17"/>
      <c r="B117" s="27"/>
      <c r="C117" s="19"/>
      <c r="D117" s="19"/>
      <c r="E117" s="19"/>
      <c r="F117" s="19"/>
      <c r="G117" s="20"/>
    </row>
    <row r="118" spans="1:7" ht="12.75">
      <c r="A118" s="17"/>
      <c r="B118" s="38" t="s">
        <v>78</v>
      </c>
      <c r="C118" s="19"/>
      <c r="D118" s="19"/>
      <c r="E118" s="19"/>
      <c r="F118" s="19"/>
      <c r="G118" s="20"/>
    </row>
    <row r="119" spans="1:7" ht="12.75">
      <c r="A119" s="17"/>
      <c r="B119" s="27"/>
      <c r="C119" s="19"/>
      <c r="D119" s="53" t="s">
        <v>99</v>
      </c>
      <c r="E119" s="19"/>
      <c r="F119" s="19"/>
      <c r="G119" s="20"/>
    </row>
    <row r="120" spans="1:7" ht="12.75">
      <c r="A120" s="79">
        <v>600</v>
      </c>
      <c r="B120" s="80" t="s">
        <v>47</v>
      </c>
      <c r="C120" s="69">
        <f>SUM(C122)</f>
        <v>1905900</v>
      </c>
      <c r="D120" s="69">
        <f>SUM(D122)</f>
        <v>-179068</v>
      </c>
      <c r="E120" s="69">
        <f>SUM(E122)</f>
        <v>1726832</v>
      </c>
      <c r="F120" s="69">
        <f>SUM(F122)</f>
        <v>1726829</v>
      </c>
      <c r="G120" s="70">
        <f>(F120/E120)</f>
        <v>0.9999982627146127</v>
      </c>
    </row>
    <row r="121" spans="1:7" ht="2.25" customHeight="1">
      <c r="A121" s="30"/>
      <c r="B121" s="38"/>
      <c r="C121" s="32"/>
      <c r="D121" s="19"/>
      <c r="E121" s="19"/>
      <c r="F121" s="19"/>
      <c r="G121" s="20"/>
    </row>
    <row r="122" spans="1:7" ht="12.75">
      <c r="A122" s="30"/>
      <c r="B122" s="31" t="s">
        <v>123</v>
      </c>
      <c r="C122" s="32">
        <v>1905900</v>
      </c>
      <c r="D122" s="19">
        <f>(E122-C122)</f>
        <v>-179068</v>
      </c>
      <c r="E122" s="19">
        <v>1726832</v>
      </c>
      <c r="F122" s="19">
        <v>1726829</v>
      </c>
      <c r="G122" s="20">
        <f>(F122/E122)</f>
        <v>0.9999982627146127</v>
      </c>
    </row>
    <row r="123" spans="1:7" ht="12.75">
      <c r="A123" s="30"/>
      <c r="B123" s="31"/>
      <c r="C123" s="32"/>
      <c r="D123" s="53" t="s">
        <v>100</v>
      </c>
      <c r="E123" s="19"/>
      <c r="F123" s="19"/>
      <c r="G123" s="20"/>
    </row>
    <row r="124" spans="1:7" ht="12.75">
      <c r="A124" s="79">
        <v>700</v>
      </c>
      <c r="B124" s="80" t="s">
        <v>5</v>
      </c>
      <c r="C124" s="69">
        <f>SUM(C126)</f>
        <v>0</v>
      </c>
      <c r="D124" s="69">
        <f>SUM(D126)</f>
        <v>1097500</v>
      </c>
      <c r="E124" s="69">
        <f>SUM(E126)</f>
        <v>1097500</v>
      </c>
      <c r="F124" s="69">
        <f>SUM(F126)</f>
        <v>1097500</v>
      </c>
      <c r="G124" s="70">
        <f>(F124/E124)</f>
        <v>1</v>
      </c>
    </row>
    <row r="125" spans="1:7" ht="2.25" customHeight="1">
      <c r="A125" s="30"/>
      <c r="B125" s="38"/>
      <c r="C125" s="32"/>
      <c r="D125" s="19"/>
      <c r="E125" s="19"/>
      <c r="F125" s="19"/>
      <c r="G125" s="20"/>
    </row>
    <row r="126" spans="1:7" ht="12.75" customHeight="1">
      <c r="A126" s="30"/>
      <c r="B126" s="31" t="s">
        <v>124</v>
      </c>
      <c r="C126" s="32">
        <v>0</v>
      </c>
      <c r="D126" s="19">
        <f>(E126-C126)</f>
        <v>1097500</v>
      </c>
      <c r="E126" s="19">
        <v>1097500</v>
      </c>
      <c r="F126" s="19">
        <v>1097500</v>
      </c>
      <c r="G126" s="20">
        <f>(F126/E126)</f>
        <v>1</v>
      </c>
    </row>
    <row r="127" spans="1:7" ht="12.75">
      <c r="A127" s="30"/>
      <c r="B127" s="31"/>
      <c r="C127" s="32"/>
      <c r="D127" s="53" t="s">
        <v>101</v>
      </c>
      <c r="E127" s="19"/>
      <c r="F127" s="19"/>
      <c r="G127" s="20"/>
    </row>
    <row r="128" spans="1:7" ht="12.75" customHeight="1">
      <c r="A128" s="79">
        <v>801</v>
      </c>
      <c r="B128" s="80" t="s">
        <v>25</v>
      </c>
      <c r="C128" s="69"/>
      <c r="D128" s="69">
        <f>SUM(D130)</f>
        <v>81650</v>
      </c>
      <c r="E128" s="69">
        <f>SUM(E130)</f>
        <v>81650</v>
      </c>
      <c r="F128" s="69">
        <f>SUM(F130)</f>
        <v>81650</v>
      </c>
      <c r="G128" s="70">
        <f>(F128/E128)</f>
        <v>1</v>
      </c>
    </row>
    <row r="129" spans="1:7" ht="2.25" customHeight="1">
      <c r="A129" s="30"/>
      <c r="B129" s="31"/>
      <c r="C129" s="32"/>
      <c r="D129" s="19"/>
      <c r="E129" s="19"/>
      <c r="F129" s="19"/>
      <c r="G129" s="20"/>
    </row>
    <row r="130" spans="1:7" ht="12.75">
      <c r="A130" s="30"/>
      <c r="B130" s="31" t="s">
        <v>143</v>
      </c>
      <c r="C130" s="32"/>
      <c r="D130" s="19">
        <f>(E130-C130)</f>
        <v>81650</v>
      </c>
      <c r="E130" s="19">
        <v>81650</v>
      </c>
      <c r="F130" s="19">
        <v>81650</v>
      </c>
      <c r="G130" s="20">
        <f>(F130/E130)</f>
        <v>1</v>
      </c>
    </row>
    <row r="131" spans="1:7" ht="12.75">
      <c r="A131" s="30"/>
      <c r="B131" s="31"/>
      <c r="C131" s="32"/>
      <c r="D131" s="53" t="s">
        <v>102</v>
      </c>
      <c r="E131" s="19"/>
      <c r="F131" s="19"/>
      <c r="G131" s="20"/>
    </row>
    <row r="132" spans="1:7" ht="12.75" customHeight="1">
      <c r="A132" s="79">
        <v>926</v>
      </c>
      <c r="B132" s="80" t="s">
        <v>31</v>
      </c>
      <c r="C132" s="69">
        <f>SUM(C134)</f>
        <v>0</v>
      </c>
      <c r="D132" s="69">
        <f>SUM(D134)</f>
        <v>413000</v>
      </c>
      <c r="E132" s="69">
        <f>SUM(E134)</f>
        <v>413000</v>
      </c>
      <c r="F132" s="69">
        <f>SUM(F134)</f>
        <v>413000</v>
      </c>
      <c r="G132" s="70">
        <f>(F132/E132)</f>
        <v>1</v>
      </c>
    </row>
    <row r="133" spans="1:7" ht="2.25" customHeight="1">
      <c r="A133" s="50"/>
      <c r="B133" s="38"/>
      <c r="C133" s="40"/>
      <c r="D133" s="40"/>
      <c r="E133" s="40"/>
      <c r="F133" s="40"/>
      <c r="G133" s="41"/>
    </row>
    <row r="134" spans="1:7" ht="12.75" customHeight="1">
      <c r="A134" s="50"/>
      <c r="B134" s="31" t="s">
        <v>163</v>
      </c>
      <c r="C134" s="32">
        <v>0</v>
      </c>
      <c r="D134" s="19">
        <f>(E134-C134)</f>
        <v>413000</v>
      </c>
      <c r="E134" s="32">
        <v>413000</v>
      </c>
      <c r="F134" s="32">
        <v>413000</v>
      </c>
      <c r="G134" s="20">
        <f>(F134/E134)</f>
        <v>1</v>
      </c>
    </row>
    <row r="135" spans="1:7" ht="3" customHeight="1">
      <c r="A135" s="17"/>
      <c r="B135" s="27"/>
      <c r="C135" s="19"/>
      <c r="D135" s="19"/>
      <c r="E135" s="19"/>
      <c r="F135" s="19"/>
      <c r="G135" s="20"/>
    </row>
    <row r="136" spans="1:7" ht="15.75" customHeight="1">
      <c r="A136" s="42" t="s">
        <v>79</v>
      </c>
      <c r="B136" s="43"/>
      <c r="C136" s="36">
        <f>SUM(C120,C124,C128,C132)</f>
        <v>1905900</v>
      </c>
      <c r="D136" s="36">
        <f>SUM(D120,D124,D128,D132)</f>
        <v>1413082</v>
      </c>
      <c r="E136" s="36">
        <f>SUM(E120,E124,E128,E132)</f>
        <v>3318982</v>
      </c>
      <c r="F136" s="36">
        <f>SUM(F120,F124,F128,F132)</f>
        <v>3318979</v>
      </c>
      <c r="G136" s="37">
        <f>(F136/E136)</f>
        <v>0.999999096108385</v>
      </c>
    </row>
    <row r="137" spans="1:7" ht="6" customHeight="1">
      <c r="A137" s="17"/>
      <c r="B137" s="27"/>
      <c r="C137" s="19"/>
      <c r="D137" s="19"/>
      <c r="E137" s="19"/>
      <c r="F137" s="19"/>
      <c r="G137" s="20"/>
    </row>
    <row r="138" spans="1:7" ht="25.5">
      <c r="A138" s="17"/>
      <c r="B138" s="38" t="s">
        <v>116</v>
      </c>
      <c r="C138" s="19"/>
      <c r="D138" s="19"/>
      <c r="E138" s="19"/>
      <c r="F138" s="19"/>
      <c r="G138" s="20"/>
    </row>
    <row r="139" spans="1:7" ht="4.5" customHeight="1">
      <c r="A139" s="17"/>
      <c r="B139" s="27"/>
      <c r="C139" s="19"/>
      <c r="D139" s="19"/>
      <c r="E139" s="19"/>
      <c r="F139" s="19"/>
      <c r="G139" s="20"/>
    </row>
    <row r="140" spans="1:7" ht="12.75">
      <c r="A140" s="64">
        <v>710</v>
      </c>
      <c r="B140" s="65" t="s">
        <v>8</v>
      </c>
      <c r="C140" s="69">
        <f>SUM(C142)</f>
        <v>1500</v>
      </c>
      <c r="D140" s="69">
        <f>SUM(D142)</f>
        <v>0</v>
      </c>
      <c r="E140" s="69">
        <f>SUM(E142)</f>
        <v>1500</v>
      </c>
      <c r="F140" s="69">
        <f>SUM(F142)</f>
        <v>1500</v>
      </c>
      <c r="G140" s="70">
        <f>(F140/E140)</f>
        <v>1</v>
      </c>
    </row>
    <row r="141" spans="1:7" ht="2.25" customHeight="1">
      <c r="A141" s="66"/>
      <c r="B141" s="67"/>
      <c r="C141" s="19"/>
      <c r="D141" s="19"/>
      <c r="E141" s="19"/>
      <c r="F141" s="19"/>
      <c r="G141" s="20"/>
    </row>
    <row r="142" spans="1:7" ht="38.25">
      <c r="A142" s="66"/>
      <c r="B142" s="68" t="s">
        <v>117</v>
      </c>
      <c r="C142" s="19">
        <v>1500</v>
      </c>
      <c r="D142" s="19">
        <f>(E142-C142)</f>
        <v>0</v>
      </c>
      <c r="E142" s="19">
        <v>1500</v>
      </c>
      <c r="F142" s="19">
        <v>1500</v>
      </c>
      <c r="G142" s="20">
        <f>(F142/E142)</f>
        <v>1</v>
      </c>
    </row>
    <row r="143" spans="1:7" ht="11.25" customHeight="1">
      <c r="A143" s="66"/>
      <c r="B143" s="68"/>
      <c r="C143" s="19"/>
      <c r="D143" s="53" t="s">
        <v>103</v>
      </c>
      <c r="E143" s="19"/>
      <c r="F143" s="19"/>
      <c r="G143" s="20"/>
    </row>
    <row r="144" spans="1:7" ht="12.75">
      <c r="A144" s="64">
        <v>801</v>
      </c>
      <c r="B144" s="65" t="s">
        <v>25</v>
      </c>
      <c r="C144" s="69">
        <f>SUM(C146)</f>
        <v>0</v>
      </c>
      <c r="D144" s="69">
        <f>SUM(D146)</f>
        <v>9000</v>
      </c>
      <c r="E144" s="69">
        <f>SUM(E146)</f>
        <v>9000</v>
      </c>
      <c r="F144" s="69">
        <f>SUM(F146)</f>
        <v>8995</v>
      </c>
      <c r="G144" s="70">
        <v>0</v>
      </c>
    </row>
    <row r="145" spans="1:7" ht="3" customHeight="1">
      <c r="A145" s="66"/>
      <c r="B145" s="67"/>
      <c r="C145" s="19"/>
      <c r="D145" s="19"/>
      <c r="E145" s="19"/>
      <c r="F145" s="19"/>
      <c r="G145" s="20"/>
    </row>
    <row r="146" spans="1:7" ht="38.25">
      <c r="A146" s="66"/>
      <c r="B146" s="68" t="s">
        <v>117</v>
      </c>
      <c r="C146" s="19">
        <v>0</v>
      </c>
      <c r="D146" s="19">
        <f>(E146-C146)</f>
        <v>9000</v>
      </c>
      <c r="E146" s="19">
        <v>9000</v>
      </c>
      <c r="F146" s="19">
        <v>8995</v>
      </c>
      <c r="G146" s="20">
        <v>0</v>
      </c>
    </row>
    <row r="147" spans="1:7" ht="4.5" customHeight="1">
      <c r="A147" s="64"/>
      <c r="B147" s="78"/>
      <c r="C147" s="19"/>
      <c r="D147" s="19"/>
      <c r="E147" s="19"/>
      <c r="F147" s="19"/>
      <c r="G147" s="20"/>
    </row>
    <row r="148" spans="1:7" ht="15.75" customHeight="1">
      <c r="A148" s="42" t="s">
        <v>80</v>
      </c>
      <c r="B148" s="71"/>
      <c r="C148" s="36">
        <f>SUM(C144,C140)</f>
        <v>1500</v>
      </c>
      <c r="D148" s="36">
        <f>SUM(D144,D140)</f>
        <v>9000</v>
      </c>
      <c r="E148" s="36">
        <f>SUM(E144,E140)</f>
        <v>10500</v>
      </c>
      <c r="F148" s="36">
        <f>SUM(F144,F140)</f>
        <v>10495</v>
      </c>
      <c r="G148" s="37">
        <f>(F148/E148)</f>
        <v>0.9995238095238095</v>
      </c>
    </row>
    <row r="149" spans="1:7" ht="4.5" customHeight="1">
      <c r="A149" s="66"/>
      <c r="B149" s="68"/>
      <c r="C149" s="19"/>
      <c r="D149" s="19"/>
      <c r="E149" s="19"/>
      <c r="F149" s="19"/>
      <c r="G149" s="20"/>
    </row>
    <row r="150" spans="1:7" ht="12" customHeight="1">
      <c r="A150" s="17"/>
      <c r="B150" s="38" t="s">
        <v>112</v>
      </c>
      <c r="C150" s="19"/>
      <c r="D150" s="19"/>
      <c r="E150" s="19"/>
      <c r="F150" s="19"/>
      <c r="G150" s="20"/>
    </row>
    <row r="151" spans="1:7" ht="12.75">
      <c r="A151" s="17"/>
      <c r="B151" s="38"/>
      <c r="C151" s="19"/>
      <c r="D151" s="53" t="s">
        <v>104</v>
      </c>
      <c r="E151" s="19"/>
      <c r="F151" s="19"/>
      <c r="G151" s="20"/>
    </row>
    <row r="152" spans="1:7" ht="12" customHeight="1">
      <c r="A152" s="64">
        <v>750</v>
      </c>
      <c r="B152" s="65" t="s">
        <v>10</v>
      </c>
      <c r="C152" s="69">
        <f>SUM(C154)</f>
        <v>227567</v>
      </c>
      <c r="D152" s="69">
        <f>SUM(D154)</f>
        <v>45680</v>
      </c>
      <c r="E152" s="69">
        <f>SUM(E154)</f>
        <v>273247</v>
      </c>
      <c r="F152" s="69">
        <f>SUM(F154)</f>
        <v>273246</v>
      </c>
      <c r="G152" s="70">
        <f>(F152/E152)</f>
        <v>0.9999963403074874</v>
      </c>
    </row>
    <row r="153" spans="1:7" ht="3" customHeight="1">
      <c r="A153" s="66"/>
      <c r="B153" s="67"/>
      <c r="C153" s="19"/>
      <c r="D153" s="19"/>
      <c r="E153" s="19"/>
      <c r="F153" s="19"/>
      <c r="G153" s="20"/>
    </row>
    <row r="154" spans="1:7" ht="38.25">
      <c r="A154" s="66"/>
      <c r="B154" s="68" t="s">
        <v>81</v>
      </c>
      <c r="C154" s="19">
        <v>227567</v>
      </c>
      <c r="D154" s="19">
        <f>(E154-C154)</f>
        <v>45680</v>
      </c>
      <c r="E154" s="19">
        <v>273247</v>
      </c>
      <c r="F154" s="19">
        <v>273246</v>
      </c>
      <c r="G154" s="20">
        <f>(F154/E154)</f>
        <v>0.9999963403074874</v>
      </c>
    </row>
    <row r="155" spans="1:7" ht="12.75">
      <c r="A155" s="66"/>
      <c r="B155" s="68"/>
      <c r="C155" s="19"/>
      <c r="D155" s="53" t="s">
        <v>105</v>
      </c>
      <c r="E155" s="19"/>
      <c r="F155" s="19"/>
      <c r="G155" s="20"/>
    </row>
    <row r="156" spans="1:7" ht="25.5" customHeight="1">
      <c r="A156" s="72">
        <v>751</v>
      </c>
      <c r="B156" s="65" t="s">
        <v>33</v>
      </c>
      <c r="C156" s="69">
        <f>SUM(C158)</f>
        <v>11100</v>
      </c>
      <c r="D156" s="69">
        <f>SUM(D158)</f>
        <v>279308</v>
      </c>
      <c r="E156" s="69">
        <f>SUM(E158)</f>
        <v>290408</v>
      </c>
      <c r="F156" s="69">
        <f>SUM(F158)</f>
        <v>283171</v>
      </c>
      <c r="G156" s="70">
        <f>(F156/E156)</f>
        <v>0.9750798876064021</v>
      </c>
    </row>
    <row r="157" spans="1:7" ht="2.25" customHeight="1">
      <c r="A157" s="66"/>
      <c r="B157" s="67"/>
      <c r="C157" s="19"/>
      <c r="D157" s="19"/>
      <c r="E157" s="19"/>
      <c r="F157" s="19"/>
      <c r="G157" s="20"/>
    </row>
    <row r="158" spans="1:7" ht="38.25">
      <c r="A158" s="66"/>
      <c r="B158" s="68" t="s">
        <v>81</v>
      </c>
      <c r="C158" s="19">
        <v>11100</v>
      </c>
      <c r="D158" s="19">
        <f>(E158-C158)</f>
        <v>279308</v>
      </c>
      <c r="E158" s="19">
        <v>290408</v>
      </c>
      <c r="F158" s="19">
        <v>283171</v>
      </c>
      <c r="G158" s="20">
        <f>(F158/E158)</f>
        <v>0.9750798876064021</v>
      </c>
    </row>
    <row r="159" spans="1:7" ht="9.75" customHeight="1">
      <c r="A159" s="66"/>
      <c r="B159" s="68"/>
      <c r="C159" s="19"/>
      <c r="D159" s="53" t="s">
        <v>106</v>
      </c>
      <c r="E159" s="19"/>
      <c r="F159" s="19"/>
      <c r="G159" s="20"/>
    </row>
    <row r="160" spans="1:7" ht="12" customHeight="1">
      <c r="A160" s="64">
        <v>801</v>
      </c>
      <c r="B160" s="65" t="s">
        <v>25</v>
      </c>
      <c r="C160" s="69">
        <f>SUM(C162)</f>
        <v>0</v>
      </c>
      <c r="D160" s="69">
        <f>SUM(D162)</f>
        <v>217118</v>
      </c>
      <c r="E160" s="69">
        <f>SUM(E162)</f>
        <v>217118</v>
      </c>
      <c r="F160" s="69">
        <f>SUM(F162)</f>
        <v>54449</v>
      </c>
      <c r="G160" s="70">
        <f>(F160/E160)</f>
        <v>0.2507806814727475</v>
      </c>
    </row>
    <row r="161" spans="1:7" ht="2.25" customHeight="1">
      <c r="A161" s="66"/>
      <c r="B161" s="68"/>
      <c r="C161" s="19"/>
      <c r="D161" s="19"/>
      <c r="E161" s="19"/>
      <c r="F161" s="19"/>
      <c r="G161" s="20"/>
    </row>
    <row r="162" spans="1:7" ht="25.5">
      <c r="A162" s="66"/>
      <c r="B162" s="68" t="s">
        <v>82</v>
      </c>
      <c r="C162" s="19">
        <v>0</v>
      </c>
      <c r="D162" s="19">
        <f>(E162-C162)</f>
        <v>217118</v>
      </c>
      <c r="E162" s="19">
        <v>217118</v>
      </c>
      <c r="F162" s="19">
        <v>54449</v>
      </c>
      <c r="G162" s="20">
        <f>(F162/E162)</f>
        <v>0.2507806814727475</v>
      </c>
    </row>
    <row r="163" spans="1:7" ht="12.75">
      <c r="A163" s="66"/>
      <c r="B163" s="68"/>
      <c r="C163" s="19"/>
      <c r="D163" s="53" t="s">
        <v>107</v>
      </c>
      <c r="E163" s="19"/>
      <c r="F163" s="19"/>
      <c r="G163" s="20"/>
    </row>
    <row r="164" spans="1:7" ht="12" customHeight="1">
      <c r="A164" s="64">
        <v>851</v>
      </c>
      <c r="B164" s="65" t="s">
        <v>26</v>
      </c>
      <c r="C164" s="69">
        <f>SUM(C166)</f>
        <v>0</v>
      </c>
      <c r="D164" s="69">
        <f>SUM(D166)</f>
        <v>1539</v>
      </c>
      <c r="E164" s="69">
        <f>SUM(E166)</f>
        <v>1539</v>
      </c>
      <c r="F164" s="69">
        <f>SUM(F166)</f>
        <v>1539</v>
      </c>
      <c r="G164" s="70">
        <f>(F164/E164)</f>
        <v>1</v>
      </c>
    </row>
    <row r="165" spans="1:7" ht="2.25" customHeight="1">
      <c r="A165" s="66"/>
      <c r="B165" s="68"/>
      <c r="C165" s="19"/>
      <c r="D165" s="19"/>
      <c r="E165" s="19"/>
      <c r="F165" s="19"/>
      <c r="G165" s="20"/>
    </row>
    <row r="166" spans="1:7" ht="35.25" customHeight="1">
      <c r="A166" s="66"/>
      <c r="B166" s="68" t="s">
        <v>81</v>
      </c>
      <c r="C166" s="19">
        <v>0</v>
      </c>
      <c r="D166" s="19">
        <f>(E166-C166)</f>
        <v>1539</v>
      </c>
      <c r="E166" s="19">
        <v>1539</v>
      </c>
      <c r="F166" s="19">
        <v>1539</v>
      </c>
      <c r="G166" s="20">
        <f>(F166/E166)</f>
        <v>1</v>
      </c>
    </row>
    <row r="167" spans="1:7" ht="10.5" customHeight="1">
      <c r="A167" s="66"/>
      <c r="B167" s="67"/>
      <c r="C167" s="19"/>
      <c r="D167" s="53" t="s">
        <v>108</v>
      </c>
      <c r="E167" s="19"/>
      <c r="F167" s="19"/>
      <c r="G167" s="20"/>
    </row>
    <row r="168" spans="1:7" ht="12" customHeight="1">
      <c r="A168" s="64">
        <v>852</v>
      </c>
      <c r="B168" s="65" t="s">
        <v>59</v>
      </c>
      <c r="C168" s="69">
        <f>SUM(C170:C172)</f>
        <v>14433090</v>
      </c>
      <c r="D168" s="69">
        <f>SUM(D170:D172)</f>
        <v>2150917</v>
      </c>
      <c r="E168" s="69">
        <f>SUM(E170:E172)</f>
        <v>16584007</v>
      </c>
      <c r="F168" s="69">
        <f>SUM(F170:F172)</f>
        <v>15160547</v>
      </c>
      <c r="G168" s="70">
        <f>(F168/E168)</f>
        <v>0.9141667028963507</v>
      </c>
    </row>
    <row r="169" spans="1:7" ht="3" customHeight="1">
      <c r="A169" s="66"/>
      <c r="B169" s="67"/>
      <c r="C169" s="19"/>
      <c r="D169" s="19"/>
      <c r="E169" s="19"/>
      <c r="F169" s="19"/>
      <c r="G169" s="20"/>
    </row>
    <row r="170" spans="1:7" ht="38.25">
      <c r="A170" s="66"/>
      <c r="B170" s="68" t="s">
        <v>81</v>
      </c>
      <c r="C170" s="19">
        <v>13338088</v>
      </c>
      <c r="D170" s="19">
        <f>(E170-C170)</f>
        <v>10000</v>
      </c>
      <c r="E170" s="19">
        <v>13348088</v>
      </c>
      <c r="F170" s="19">
        <v>12007396</v>
      </c>
      <c r="G170" s="20">
        <f>(F170/E170)</f>
        <v>0.8995592477364548</v>
      </c>
    </row>
    <row r="171" spans="1:7" ht="4.5" customHeight="1">
      <c r="A171" s="66"/>
      <c r="B171" s="67"/>
      <c r="C171" s="19"/>
      <c r="D171" s="19"/>
      <c r="E171" s="19"/>
      <c r="F171" s="19"/>
      <c r="G171" s="20"/>
    </row>
    <row r="172" spans="1:7" ht="25.5">
      <c r="A172" s="66"/>
      <c r="B172" s="68" t="s">
        <v>82</v>
      </c>
      <c r="C172" s="19">
        <v>1095002</v>
      </c>
      <c r="D172" s="19">
        <f>(E172-C172)</f>
        <v>2140917</v>
      </c>
      <c r="E172" s="19">
        <v>3235919</v>
      </c>
      <c r="F172" s="19">
        <v>3153151</v>
      </c>
      <c r="G172" s="20">
        <f>(F172/E172)</f>
        <v>0.974422103890734</v>
      </c>
    </row>
    <row r="173" spans="1:7" ht="10.5" customHeight="1">
      <c r="A173" s="66"/>
      <c r="B173" s="68"/>
      <c r="C173" s="19"/>
      <c r="D173" s="53" t="s">
        <v>109</v>
      </c>
      <c r="E173" s="19"/>
      <c r="F173" s="19"/>
      <c r="G173" s="20"/>
    </row>
    <row r="174" spans="1:7" ht="12" customHeight="1">
      <c r="A174" s="64">
        <v>854</v>
      </c>
      <c r="B174" s="65" t="s">
        <v>90</v>
      </c>
      <c r="C174" s="69">
        <f>SUM(C176:C178)</f>
        <v>0</v>
      </c>
      <c r="D174" s="69">
        <f>SUM(D176:D178)</f>
        <v>632027</v>
      </c>
      <c r="E174" s="69">
        <f>SUM(E176:E178)</f>
        <v>632027</v>
      </c>
      <c r="F174" s="69">
        <f>SUM(F176:F178)</f>
        <v>632027</v>
      </c>
      <c r="G174" s="70">
        <f>(F174/E174)</f>
        <v>1</v>
      </c>
    </row>
    <row r="175" spans="1:7" ht="3" customHeight="1">
      <c r="A175" s="66"/>
      <c r="B175" s="68"/>
      <c r="C175" s="19"/>
      <c r="D175" s="19"/>
      <c r="E175" s="19"/>
      <c r="F175" s="19"/>
      <c r="G175" s="20"/>
    </row>
    <row r="176" spans="1:7" ht="38.25">
      <c r="A176" s="66"/>
      <c r="B176" s="68" t="s">
        <v>81</v>
      </c>
      <c r="C176" s="19">
        <v>0</v>
      </c>
      <c r="D176" s="19">
        <f>(E176-C176)</f>
        <v>24395</v>
      </c>
      <c r="E176" s="19">
        <v>24395</v>
      </c>
      <c r="F176" s="19">
        <v>24395</v>
      </c>
      <c r="G176" s="20">
        <f>(F176/E176)</f>
        <v>1</v>
      </c>
    </row>
    <row r="177" spans="1:7" ht="4.5" customHeight="1">
      <c r="A177" s="66"/>
      <c r="B177" s="68"/>
      <c r="C177" s="19"/>
      <c r="D177" s="19"/>
      <c r="E177" s="19"/>
      <c r="F177" s="19"/>
      <c r="G177" s="20"/>
    </row>
    <row r="178" spans="1:7" ht="25.5">
      <c r="A178" s="66"/>
      <c r="B178" s="68" t="s">
        <v>82</v>
      </c>
      <c r="C178" s="19">
        <v>0</v>
      </c>
      <c r="D178" s="19">
        <f>(E178-C178)</f>
        <v>607632</v>
      </c>
      <c r="E178" s="19">
        <v>607632</v>
      </c>
      <c r="F178" s="19">
        <v>607632</v>
      </c>
      <c r="G178" s="20">
        <f>(F178/E178)</f>
        <v>1</v>
      </c>
    </row>
    <row r="179" spans="1:7" ht="6.75" customHeight="1">
      <c r="A179" s="64"/>
      <c r="B179" s="78"/>
      <c r="C179" s="19"/>
      <c r="D179" s="19"/>
      <c r="E179" s="19"/>
      <c r="F179" s="19"/>
      <c r="G179" s="20"/>
    </row>
    <row r="180" spans="1:7" ht="16.5" customHeight="1">
      <c r="A180" s="42" t="s">
        <v>83</v>
      </c>
      <c r="B180" s="71"/>
      <c r="C180" s="36">
        <f>SUM(C174,C168,C164,C160,C156,C152)</f>
        <v>14671757</v>
      </c>
      <c r="D180" s="36">
        <f>SUM(D174,D168,D164,D160,D156,D152)</f>
        <v>3326589</v>
      </c>
      <c r="E180" s="36">
        <f>SUM(E174,E168,E164,E160,E156,E152)</f>
        <v>17998346</v>
      </c>
      <c r="F180" s="36">
        <f>SUM(F174,F168,F164,F160,F156,F152)</f>
        <v>16404979</v>
      </c>
      <c r="G180" s="37">
        <f>(F180/E180)</f>
        <v>0.9114714763234355</v>
      </c>
    </row>
    <row r="181" spans="1:7" ht="7.5" customHeight="1">
      <c r="A181" s="17"/>
      <c r="B181" s="38"/>
      <c r="C181" s="19"/>
      <c r="D181" s="19"/>
      <c r="E181" s="19"/>
      <c r="F181" s="19"/>
      <c r="G181" s="20"/>
    </row>
    <row r="182" spans="1:7" ht="22.5" customHeight="1">
      <c r="A182" s="42" t="s">
        <v>35</v>
      </c>
      <c r="B182" s="43"/>
      <c r="C182" s="36">
        <f>SUM(C180,C148,C136,C116)</f>
        <v>125711767</v>
      </c>
      <c r="D182" s="36">
        <f>SUM(D180,D148,D136,D116)</f>
        <v>7182648</v>
      </c>
      <c r="E182" s="36">
        <f>SUM(E180,E148,E136,E116)</f>
        <v>132894415</v>
      </c>
      <c r="F182" s="36">
        <f>SUM(F180,F148,F136,F116)</f>
        <v>133694737</v>
      </c>
      <c r="G182" s="37">
        <f>(F182/E182)</f>
        <v>1.0060222395350473</v>
      </c>
    </row>
    <row r="183" spans="1:7" ht="6" customHeight="1">
      <c r="A183" s="17"/>
      <c r="B183" s="27"/>
      <c r="C183" s="19"/>
      <c r="D183" s="19"/>
      <c r="E183" s="19"/>
      <c r="F183" s="19"/>
      <c r="G183" s="20"/>
    </row>
    <row r="184" spans="1:7" ht="16.5" customHeight="1">
      <c r="A184" s="17"/>
      <c r="B184" s="18" t="s">
        <v>36</v>
      </c>
      <c r="C184" s="19"/>
      <c r="D184" s="19"/>
      <c r="E184" s="19"/>
      <c r="F184" s="19"/>
      <c r="G184" s="20"/>
    </row>
    <row r="185" spans="1:7" ht="6" customHeight="1">
      <c r="A185" s="17"/>
      <c r="B185" s="18"/>
      <c r="C185" s="19"/>
      <c r="D185" s="19"/>
      <c r="E185" s="19"/>
      <c r="F185" s="19"/>
      <c r="G185" s="20"/>
    </row>
    <row r="186" spans="1:7" ht="13.5" customHeight="1">
      <c r="A186" s="17"/>
      <c r="B186" s="38" t="s">
        <v>4</v>
      </c>
      <c r="C186" s="19"/>
      <c r="D186" s="19"/>
      <c r="E186" s="19"/>
      <c r="F186" s="19"/>
      <c r="G186" s="20"/>
    </row>
    <row r="187" spans="1:7" ht="10.5" customHeight="1">
      <c r="A187" s="17"/>
      <c r="B187" s="38"/>
      <c r="C187" s="19"/>
      <c r="D187" s="53" t="s">
        <v>110</v>
      </c>
      <c r="E187" s="19"/>
      <c r="F187" s="19"/>
      <c r="G187" s="20"/>
    </row>
    <row r="188" spans="1:7" s="26" customFormat="1" ht="13.5" thickBot="1">
      <c r="A188" s="22">
        <v>600</v>
      </c>
      <c r="B188" s="23" t="s">
        <v>47</v>
      </c>
      <c r="C188" s="24">
        <f>SUM(C190)</f>
        <v>0</v>
      </c>
      <c r="D188" s="24">
        <f>SUM(D190)</f>
        <v>9556</v>
      </c>
      <c r="E188" s="24">
        <f>SUM(E190)</f>
        <v>9556</v>
      </c>
      <c r="F188" s="24">
        <f>SUM(F190)</f>
        <v>9556</v>
      </c>
      <c r="G188" s="25">
        <f>(F188/E188)</f>
        <v>1</v>
      </c>
    </row>
    <row r="189" spans="1:7" s="26" customFormat="1" ht="2.25" customHeight="1">
      <c r="A189" s="50"/>
      <c r="B189" s="38"/>
      <c r="C189" s="40"/>
      <c r="D189" s="40"/>
      <c r="E189" s="40"/>
      <c r="F189" s="40"/>
      <c r="G189" s="41"/>
    </row>
    <row r="190" spans="1:7" ht="12.75">
      <c r="A190" s="17"/>
      <c r="B190" s="27" t="s">
        <v>144</v>
      </c>
      <c r="C190" s="19">
        <v>0</v>
      </c>
      <c r="D190" s="19">
        <f>(E190-C190)</f>
        <v>9556</v>
      </c>
      <c r="E190" s="19">
        <v>9556</v>
      </c>
      <c r="F190" s="19">
        <v>9556</v>
      </c>
      <c r="G190" s="20">
        <f>(F190/E190)</f>
        <v>1</v>
      </c>
    </row>
    <row r="191" spans="1:7" ht="8.25" customHeight="1">
      <c r="A191" s="17"/>
      <c r="B191" s="21"/>
      <c r="C191" s="19"/>
      <c r="D191" s="53"/>
      <c r="E191" s="19"/>
      <c r="F191" s="19"/>
      <c r="G191" s="20"/>
    </row>
    <row r="192" spans="1:7" s="26" customFormat="1" ht="13.5" thickBot="1">
      <c r="A192" s="22">
        <v>700</v>
      </c>
      <c r="B192" s="23" t="s">
        <v>5</v>
      </c>
      <c r="C192" s="24">
        <f>SUM(C194)</f>
        <v>310511</v>
      </c>
      <c r="D192" s="24">
        <f>SUM(D194)</f>
        <v>0</v>
      </c>
      <c r="E192" s="24">
        <f>SUM(E194)</f>
        <v>310511</v>
      </c>
      <c r="F192" s="24">
        <f>SUM(F194)</f>
        <v>331815</v>
      </c>
      <c r="G192" s="25">
        <f>(F192/E192)</f>
        <v>1.0686094856542925</v>
      </c>
    </row>
    <row r="193" spans="1:7" s="26" customFormat="1" ht="2.25" customHeight="1">
      <c r="A193" s="50"/>
      <c r="B193" s="38"/>
      <c r="C193" s="40"/>
      <c r="D193" s="40"/>
      <c r="E193" s="40"/>
      <c r="F193" s="40"/>
      <c r="G193" s="41"/>
    </row>
    <row r="194" spans="1:7" ht="38.25">
      <c r="A194" s="17"/>
      <c r="B194" s="27" t="s">
        <v>65</v>
      </c>
      <c r="C194" s="19">
        <v>310511</v>
      </c>
      <c r="D194" s="19">
        <f>(E194-C194)</f>
        <v>0</v>
      </c>
      <c r="E194" s="19">
        <v>310511</v>
      </c>
      <c r="F194" s="19">
        <v>331815</v>
      </c>
      <c r="G194" s="20">
        <f>(F194/E194)</f>
        <v>1.0686094856542925</v>
      </c>
    </row>
    <row r="195" spans="1:7" ht="12.75">
      <c r="A195" s="17"/>
      <c r="B195" s="27"/>
      <c r="C195" s="19"/>
      <c r="D195" s="19"/>
      <c r="E195" s="19"/>
      <c r="F195" s="19"/>
      <c r="G195" s="20"/>
    </row>
    <row r="196" spans="1:7" s="26" customFormat="1" ht="13.5" thickBot="1">
      <c r="A196" s="22">
        <v>710</v>
      </c>
      <c r="B196" s="23" t="s">
        <v>8</v>
      </c>
      <c r="C196" s="24">
        <f>SUM(C198)</f>
        <v>0</v>
      </c>
      <c r="D196" s="24">
        <f>SUM(D198)</f>
        <v>0</v>
      </c>
      <c r="E196" s="24">
        <f>SUM(E198)</f>
        <v>0</v>
      </c>
      <c r="F196" s="24">
        <f>SUM(F198)</f>
        <v>11</v>
      </c>
      <c r="G196" s="25">
        <v>0</v>
      </c>
    </row>
    <row r="197" spans="1:7" s="26" customFormat="1" ht="2.25" customHeight="1">
      <c r="A197" s="50"/>
      <c r="B197" s="38"/>
      <c r="C197" s="40"/>
      <c r="D197" s="40"/>
      <c r="E197" s="40"/>
      <c r="F197" s="40"/>
      <c r="G197" s="41"/>
    </row>
    <row r="198" spans="1:7" ht="25.5">
      <c r="A198" s="17"/>
      <c r="B198" s="31" t="s">
        <v>176</v>
      </c>
      <c r="C198" s="19">
        <v>0</v>
      </c>
      <c r="D198" s="19">
        <f>(E198-C198)</f>
        <v>0</v>
      </c>
      <c r="E198" s="19">
        <v>0</v>
      </c>
      <c r="F198" s="19">
        <v>11</v>
      </c>
      <c r="G198" s="20">
        <v>0</v>
      </c>
    </row>
    <row r="199" spans="1:7" ht="3" customHeight="1">
      <c r="A199" s="17"/>
      <c r="B199" s="27"/>
      <c r="C199" s="19"/>
      <c r="D199" s="19"/>
      <c r="E199" s="19"/>
      <c r="F199" s="19"/>
      <c r="G199" s="20"/>
    </row>
    <row r="200" spans="1:7" ht="10.5" customHeight="1">
      <c r="A200" s="17"/>
      <c r="B200" s="27"/>
      <c r="C200" s="19"/>
      <c r="D200" s="53" t="s">
        <v>111</v>
      </c>
      <c r="E200" s="19"/>
      <c r="F200" s="19"/>
      <c r="G200" s="20"/>
    </row>
    <row r="201" spans="1:7" s="26" customFormat="1" ht="13.5" thickBot="1">
      <c r="A201" s="22">
        <v>750</v>
      </c>
      <c r="B201" s="23" t="s">
        <v>10</v>
      </c>
      <c r="C201" s="24">
        <f>SUM(C202:C204)</f>
        <v>880200</v>
      </c>
      <c r="D201" s="24">
        <f>SUM(D202:D204)</f>
        <v>600000</v>
      </c>
      <c r="E201" s="24">
        <f>SUM(E202:E204)</f>
        <v>1480200</v>
      </c>
      <c r="F201" s="24">
        <f>SUM(F202:F204)</f>
        <v>1458684</v>
      </c>
      <c r="G201" s="25">
        <f>(F201/E201)</f>
        <v>0.9854641264693961</v>
      </c>
    </row>
    <row r="202" spans="1:7" s="33" customFormat="1" ht="25.5">
      <c r="A202" s="30"/>
      <c r="B202" s="31" t="s">
        <v>37</v>
      </c>
      <c r="C202" s="32">
        <v>875500</v>
      </c>
      <c r="D202" s="19">
        <f>(E202-C202)</f>
        <v>600000</v>
      </c>
      <c r="E202" s="32">
        <v>1475500</v>
      </c>
      <c r="F202" s="32">
        <v>1455682</v>
      </c>
      <c r="G202" s="20">
        <f>(F202/E202)</f>
        <v>0.9865686208065063</v>
      </c>
    </row>
    <row r="203" spans="1:7" s="33" customFormat="1" ht="12.75">
      <c r="A203" s="30"/>
      <c r="B203" s="31" t="s">
        <v>48</v>
      </c>
      <c r="C203" s="32">
        <v>2700</v>
      </c>
      <c r="D203" s="19">
        <f>(E203-C203)</f>
        <v>0</v>
      </c>
      <c r="E203" s="32">
        <v>2700</v>
      </c>
      <c r="F203" s="32">
        <v>3002</v>
      </c>
      <c r="G203" s="20">
        <f>(F203/E203)</f>
        <v>1.1118518518518519</v>
      </c>
    </row>
    <row r="204" spans="1:7" s="33" customFormat="1" ht="12.75" customHeight="1">
      <c r="A204" s="30"/>
      <c r="B204" s="31" t="s">
        <v>54</v>
      </c>
      <c r="C204" s="32">
        <v>2000</v>
      </c>
      <c r="D204" s="19">
        <f>(E204-C204)</f>
        <v>0</v>
      </c>
      <c r="E204" s="32">
        <v>2000</v>
      </c>
      <c r="F204" s="32">
        <v>0</v>
      </c>
      <c r="G204" s="20">
        <f>(F204/E204)</f>
        <v>0</v>
      </c>
    </row>
    <row r="205" spans="1:7" s="33" customFormat="1" ht="10.5" customHeight="1">
      <c r="A205" s="30"/>
      <c r="B205" s="31"/>
      <c r="C205" s="32"/>
      <c r="D205" s="53" t="s">
        <v>114</v>
      </c>
      <c r="E205" s="32"/>
      <c r="F205" s="32"/>
      <c r="G205" s="20"/>
    </row>
    <row r="206" spans="1:7" s="26" customFormat="1" ht="54" customHeight="1" thickBot="1">
      <c r="A206" s="28">
        <v>756</v>
      </c>
      <c r="B206" s="23" t="s">
        <v>67</v>
      </c>
      <c r="C206" s="24">
        <f>SUM(C208:C209)</f>
        <v>9102301</v>
      </c>
      <c r="D206" s="24">
        <f>SUM(D208:D209)</f>
        <v>140094</v>
      </c>
      <c r="E206" s="24">
        <f>SUM(E208:E209)</f>
        <v>9242395</v>
      </c>
      <c r="F206" s="24">
        <f>SUM(F208:F209)</f>
        <v>9691941</v>
      </c>
      <c r="G206" s="25">
        <f>(F206/E206)</f>
        <v>1.0486395571710578</v>
      </c>
    </row>
    <row r="207" spans="1:7" s="26" customFormat="1" ht="2.25" customHeight="1">
      <c r="A207" s="39"/>
      <c r="B207" s="38"/>
      <c r="C207" s="40"/>
      <c r="D207" s="40"/>
      <c r="E207" s="40"/>
      <c r="F207" s="40"/>
      <c r="G207" s="41"/>
    </row>
    <row r="208" spans="1:7" ht="12.75">
      <c r="A208" s="17"/>
      <c r="B208" s="27" t="s">
        <v>84</v>
      </c>
      <c r="C208" s="19">
        <v>8973551</v>
      </c>
      <c r="D208" s="19">
        <f>(E208-C208)</f>
        <v>60094</v>
      </c>
      <c r="E208" s="19">
        <v>9033645</v>
      </c>
      <c r="F208" s="19">
        <v>9367509</v>
      </c>
      <c r="G208" s="20">
        <f>(F208/E208)</f>
        <v>1.036957839277501</v>
      </c>
    </row>
    <row r="209" spans="1:7" ht="12.75">
      <c r="A209" s="17"/>
      <c r="B209" s="27" t="s">
        <v>60</v>
      </c>
      <c r="C209" s="19">
        <v>128750</v>
      </c>
      <c r="D209" s="19">
        <f>(E209-C209)</f>
        <v>80000</v>
      </c>
      <c r="E209" s="19">
        <v>208750</v>
      </c>
      <c r="F209" s="19">
        <v>324432</v>
      </c>
      <c r="G209" s="20">
        <f>(F209/E209)</f>
        <v>1.554165269461078</v>
      </c>
    </row>
    <row r="210" spans="1:7" ht="12.75">
      <c r="A210" s="17"/>
      <c r="B210" s="27"/>
      <c r="C210" s="19"/>
      <c r="D210" s="53" t="s">
        <v>147</v>
      </c>
      <c r="E210" s="19"/>
      <c r="F210" s="19"/>
      <c r="G210" s="20"/>
    </row>
    <row r="211" spans="1:7" s="26" customFormat="1" ht="15" customHeight="1" thickBot="1">
      <c r="A211" s="22">
        <v>758</v>
      </c>
      <c r="B211" s="23" t="s">
        <v>22</v>
      </c>
      <c r="C211" s="24">
        <f>SUM(C213:C215)</f>
        <v>10707356</v>
      </c>
      <c r="D211" s="24">
        <f>SUM(D213:D215)</f>
        <v>231002</v>
      </c>
      <c r="E211" s="24">
        <f>SUM(E213:E215)</f>
        <v>10938358</v>
      </c>
      <c r="F211" s="24">
        <f>SUM(F213:F215)</f>
        <v>10938358</v>
      </c>
      <c r="G211" s="25">
        <f>(F211/E211)</f>
        <v>1</v>
      </c>
    </row>
    <row r="212" spans="1:7" s="26" customFormat="1" ht="2.25" customHeight="1">
      <c r="A212" s="50"/>
      <c r="B212" s="38"/>
      <c r="C212" s="40"/>
      <c r="D212" s="40"/>
      <c r="E212" s="40"/>
      <c r="F212" s="40"/>
      <c r="G212" s="41"/>
    </row>
    <row r="213" spans="1:7" s="33" customFormat="1" ht="12" customHeight="1">
      <c r="A213" s="30"/>
      <c r="B213" s="31" t="s">
        <v>61</v>
      </c>
      <c r="C213" s="32">
        <v>414316</v>
      </c>
      <c r="D213" s="19">
        <f>(E213-C213)</f>
        <v>0</v>
      </c>
      <c r="E213" s="32">
        <v>414316</v>
      </c>
      <c r="F213" s="32">
        <v>414316</v>
      </c>
      <c r="G213" s="20">
        <f>(F213/E213)</f>
        <v>1</v>
      </c>
    </row>
    <row r="214" spans="1:7" s="33" customFormat="1" ht="12.75">
      <c r="A214" s="30"/>
      <c r="B214" s="27" t="s">
        <v>23</v>
      </c>
      <c r="C214" s="32">
        <v>10139004</v>
      </c>
      <c r="D214" s="19">
        <f>(E214-C214)</f>
        <v>231002</v>
      </c>
      <c r="E214" s="32">
        <v>10370006</v>
      </c>
      <c r="F214" s="32">
        <v>10370006</v>
      </c>
      <c r="G214" s="20">
        <f>(F214/E214)</f>
        <v>1</v>
      </c>
    </row>
    <row r="215" spans="1:7" s="33" customFormat="1" ht="12.75">
      <c r="A215" s="30"/>
      <c r="B215" s="27" t="s">
        <v>85</v>
      </c>
      <c r="C215" s="32">
        <v>154036</v>
      </c>
      <c r="D215" s="19">
        <f>(E215-C215)</f>
        <v>0</v>
      </c>
      <c r="E215" s="32">
        <v>154036</v>
      </c>
      <c r="F215" s="32">
        <v>154036</v>
      </c>
      <c r="G215" s="20">
        <f>(F215/E215)</f>
        <v>1</v>
      </c>
    </row>
    <row r="216" spans="1:7" s="33" customFormat="1" ht="12.75">
      <c r="A216" s="30"/>
      <c r="B216" s="27"/>
      <c r="C216" s="32"/>
      <c r="D216" s="53" t="s">
        <v>148</v>
      </c>
      <c r="E216" s="32"/>
      <c r="F216" s="32"/>
      <c r="G216" s="20"/>
    </row>
    <row r="217" spans="1:7" s="26" customFormat="1" ht="13.5" thickBot="1">
      <c r="A217" s="22">
        <v>801</v>
      </c>
      <c r="B217" s="23" t="s">
        <v>25</v>
      </c>
      <c r="C217" s="24">
        <f>SUM(C219:C220)</f>
        <v>0</v>
      </c>
      <c r="D217" s="24">
        <f>SUM(D219:D220)</f>
        <v>118490</v>
      </c>
      <c r="E217" s="24">
        <f>SUM(E219:E220)</f>
        <v>118490</v>
      </c>
      <c r="F217" s="24">
        <f>SUM(F219:F220)</f>
        <v>94227</v>
      </c>
      <c r="G217" s="25">
        <f>(F217/E217)</f>
        <v>0.7952316651194193</v>
      </c>
    </row>
    <row r="218" spans="1:7" s="26" customFormat="1" ht="2.25" customHeight="1">
      <c r="A218" s="50"/>
      <c r="B218" s="38"/>
      <c r="C218" s="40"/>
      <c r="D218" s="40"/>
      <c r="E218" s="40"/>
      <c r="F218" s="40"/>
      <c r="G218" s="41"/>
    </row>
    <row r="219" spans="1:7" s="26" customFormat="1" ht="12.75" customHeight="1">
      <c r="A219" s="50"/>
      <c r="B219" s="90" t="s">
        <v>177</v>
      </c>
      <c r="C219" s="32">
        <v>0</v>
      </c>
      <c r="D219" s="19">
        <f>(E219-C219)</f>
        <v>118490</v>
      </c>
      <c r="E219" s="32">
        <v>118490</v>
      </c>
      <c r="F219" s="32">
        <v>94047</v>
      </c>
      <c r="G219" s="20">
        <f>(F219/E219)</f>
        <v>0.7937125495822432</v>
      </c>
    </row>
    <row r="220" spans="1:7" s="33" customFormat="1" ht="12.75">
      <c r="A220" s="30"/>
      <c r="B220" s="31" t="s">
        <v>138</v>
      </c>
      <c r="C220" s="32">
        <v>0</v>
      </c>
      <c r="D220" s="19">
        <f>(E220-C220)</f>
        <v>0</v>
      </c>
      <c r="E220" s="32">
        <v>0</v>
      </c>
      <c r="F220" s="32">
        <v>180</v>
      </c>
      <c r="G220" s="20">
        <v>0</v>
      </c>
    </row>
    <row r="221" spans="1:7" s="33" customFormat="1" ht="12.75">
      <c r="A221" s="30"/>
      <c r="B221" s="31"/>
      <c r="C221" s="32"/>
      <c r="D221" s="19"/>
      <c r="E221" s="32"/>
      <c r="F221" s="32"/>
      <c r="G221" s="20"/>
    </row>
    <row r="222" spans="1:7" s="26" customFormat="1" ht="13.5" thickBot="1">
      <c r="A222" s="22">
        <v>852</v>
      </c>
      <c r="B222" s="23" t="s">
        <v>59</v>
      </c>
      <c r="C222" s="24">
        <f>SUM(C224:C225)</f>
        <v>10400</v>
      </c>
      <c r="D222" s="24">
        <f>SUM(D224:D225)</f>
        <v>0</v>
      </c>
      <c r="E222" s="24">
        <f>SUM(E224:E225)</f>
        <v>10400</v>
      </c>
      <c r="F222" s="24">
        <f>SUM(F224:F225)</f>
        <v>78353</v>
      </c>
      <c r="G222" s="25">
        <f>(F222/E222)</f>
        <v>7.533942307692308</v>
      </c>
    </row>
    <row r="223" spans="1:7" s="26" customFormat="1" ht="2.25" customHeight="1">
      <c r="A223" s="50"/>
      <c r="B223" s="38"/>
      <c r="C223" s="40"/>
      <c r="D223" s="40"/>
      <c r="E223" s="40"/>
      <c r="F223" s="40"/>
      <c r="G223" s="41"/>
    </row>
    <row r="224" spans="1:7" s="33" customFormat="1" ht="25.5">
      <c r="A224" s="30"/>
      <c r="B224" s="31" t="s">
        <v>119</v>
      </c>
      <c r="C224" s="32">
        <v>10400</v>
      </c>
      <c r="D224" s="19">
        <f>(E224-C224)</f>
        <v>0</v>
      </c>
      <c r="E224" s="32">
        <v>10400</v>
      </c>
      <c r="F224" s="32">
        <v>78353</v>
      </c>
      <c r="G224" s="20">
        <f>(F224/E224)</f>
        <v>7.533942307692308</v>
      </c>
    </row>
    <row r="225" spans="1:7" s="33" customFormat="1" ht="12.75">
      <c r="A225" s="30"/>
      <c r="B225" s="31"/>
      <c r="C225" s="32"/>
      <c r="D225" s="53" t="s">
        <v>149</v>
      </c>
      <c r="E225" s="32"/>
      <c r="F225" s="32"/>
      <c r="G225" s="47"/>
    </row>
    <row r="226" spans="1:7" s="26" customFormat="1" ht="12.75" customHeight="1" thickBot="1">
      <c r="A226" s="22">
        <v>853</v>
      </c>
      <c r="B226" s="23" t="s">
        <v>62</v>
      </c>
      <c r="C226" s="24">
        <f>SUM(C228:C230)</f>
        <v>18600</v>
      </c>
      <c r="D226" s="24">
        <f>SUM(D228:D230)</f>
        <v>256690</v>
      </c>
      <c r="E226" s="24">
        <f>SUM(E228:E230)</f>
        <v>275290</v>
      </c>
      <c r="F226" s="24">
        <f>SUM(F228:F230)</f>
        <v>238442</v>
      </c>
      <c r="G226" s="25">
        <f>(F226/E226)</f>
        <v>0.8661484252969596</v>
      </c>
    </row>
    <row r="227" spans="1:7" s="26" customFormat="1" ht="2.25" customHeight="1">
      <c r="A227" s="50"/>
      <c r="B227" s="38"/>
      <c r="C227" s="40"/>
      <c r="D227" s="40"/>
      <c r="E227" s="40"/>
      <c r="F227" s="40"/>
      <c r="G227" s="41"/>
    </row>
    <row r="228" spans="1:7" s="33" customFormat="1" ht="12.75">
      <c r="A228" s="30"/>
      <c r="B228" s="31" t="s">
        <v>73</v>
      </c>
      <c r="C228" s="32">
        <v>18600</v>
      </c>
      <c r="D228" s="19">
        <f>(E228-C228)</f>
        <v>0</v>
      </c>
      <c r="E228" s="32">
        <v>18600</v>
      </c>
      <c r="F228" s="32">
        <v>33172</v>
      </c>
      <c r="G228" s="20">
        <f>(F228/E228)</f>
        <v>1.7834408602150538</v>
      </c>
    </row>
    <row r="229" spans="1:7" s="33" customFormat="1" ht="25.5">
      <c r="A229" s="30"/>
      <c r="B229" s="31" t="s">
        <v>126</v>
      </c>
      <c r="C229" s="32">
        <v>0</v>
      </c>
      <c r="D229" s="19">
        <f>(E229-C229)</f>
        <v>256690</v>
      </c>
      <c r="E229" s="32">
        <v>256690</v>
      </c>
      <c r="F229" s="32">
        <v>205258</v>
      </c>
      <c r="G229" s="20">
        <f>(F229/E229)</f>
        <v>0.7996337995247186</v>
      </c>
    </row>
    <row r="230" spans="1:7" s="33" customFormat="1" ht="12.75">
      <c r="A230" s="30"/>
      <c r="B230" s="31" t="s">
        <v>115</v>
      </c>
      <c r="C230" s="32">
        <v>0</v>
      </c>
      <c r="D230" s="19">
        <f>(E230-C230)</f>
        <v>0</v>
      </c>
      <c r="E230" s="32">
        <v>0</v>
      </c>
      <c r="F230" s="32">
        <v>12</v>
      </c>
      <c r="G230" s="20">
        <v>0</v>
      </c>
    </row>
    <row r="231" spans="1:7" s="33" customFormat="1" ht="3.75" customHeight="1">
      <c r="A231" s="30"/>
      <c r="B231" s="31"/>
      <c r="C231" s="32"/>
      <c r="D231" s="19"/>
      <c r="E231" s="32"/>
      <c r="F231" s="32"/>
      <c r="G231" s="20"/>
    </row>
    <row r="232" spans="1:7" s="26" customFormat="1" ht="14.25" customHeight="1">
      <c r="A232" s="34"/>
      <c r="B232" s="35" t="s">
        <v>38</v>
      </c>
      <c r="C232" s="36">
        <f>SUM(C226,C222,C217,C211,C206,C201,C196,C192,C188)</f>
        <v>21029368</v>
      </c>
      <c r="D232" s="36">
        <f>SUM(D226,D222,D217,D211,D206,D201,D196,D192,D188)</f>
        <v>1355832</v>
      </c>
      <c r="E232" s="36">
        <f>SUM(E226,E222,E217,E211,E206,E201,E196,E192,E188)</f>
        <v>22385200</v>
      </c>
      <c r="F232" s="36">
        <f>SUM(F226,F222,F217,F211,F206,F201,F196,F192,F188)</f>
        <v>22841387</v>
      </c>
      <c r="G232" s="37">
        <f>(F232/E232)</f>
        <v>1.020378955738613</v>
      </c>
    </row>
    <row r="233" spans="1:7" s="26" customFormat="1" ht="3.75" customHeight="1">
      <c r="A233" s="48"/>
      <c r="B233" s="49"/>
      <c r="C233" s="45"/>
      <c r="D233" s="45"/>
      <c r="E233" s="45"/>
      <c r="F233" s="45"/>
      <c r="G233" s="46"/>
    </row>
    <row r="234" spans="1:7" s="26" customFormat="1" ht="12.75">
      <c r="A234" s="66"/>
      <c r="B234" s="49" t="s">
        <v>78</v>
      </c>
      <c r="C234" s="45"/>
      <c r="D234" s="45"/>
      <c r="E234" s="45"/>
      <c r="F234" s="45"/>
      <c r="G234" s="46"/>
    </row>
    <row r="235" spans="1:7" s="26" customFormat="1" ht="9.75" customHeight="1">
      <c r="A235" s="66"/>
      <c r="B235" s="49"/>
      <c r="C235" s="45"/>
      <c r="D235" s="97" t="s">
        <v>150</v>
      </c>
      <c r="E235" s="45"/>
      <c r="F235" s="45"/>
      <c r="G235" s="46"/>
    </row>
    <row r="236" spans="1:7" s="26" customFormat="1" ht="52.5" customHeight="1">
      <c r="A236" s="72">
        <v>756</v>
      </c>
      <c r="B236" s="80" t="s">
        <v>67</v>
      </c>
      <c r="C236" s="69">
        <f>SUM(C238)</f>
        <v>0</v>
      </c>
      <c r="D236" s="69">
        <f>SUM(D238)</f>
        <v>186055</v>
      </c>
      <c r="E236" s="69">
        <f>SUM(E238)</f>
        <v>186055</v>
      </c>
      <c r="F236" s="69">
        <f>SUM(F238)</f>
        <v>186055</v>
      </c>
      <c r="G236" s="70">
        <f>(F236/E236)</f>
        <v>1</v>
      </c>
    </row>
    <row r="237" spans="1:7" s="26" customFormat="1" ht="1.5" customHeight="1">
      <c r="A237" s="66"/>
      <c r="B237" s="49"/>
      <c r="C237" s="45"/>
      <c r="D237" s="45"/>
      <c r="E237" s="45"/>
      <c r="F237" s="45"/>
      <c r="G237" s="46"/>
    </row>
    <row r="238" spans="1:7" s="26" customFormat="1" ht="25.5">
      <c r="A238" s="66"/>
      <c r="B238" s="27" t="s">
        <v>182</v>
      </c>
      <c r="C238" s="73">
        <v>0</v>
      </c>
      <c r="D238" s="19">
        <f>(E238-C238)</f>
        <v>186055</v>
      </c>
      <c r="E238" s="73">
        <v>186055</v>
      </c>
      <c r="F238" s="73">
        <v>186055</v>
      </c>
      <c r="G238" s="20">
        <f>(F238/E238)</f>
        <v>1</v>
      </c>
    </row>
    <row r="239" spans="1:7" s="26" customFormat="1" ht="9" customHeight="1">
      <c r="A239" s="66"/>
      <c r="B239" s="49"/>
      <c r="C239" s="45"/>
      <c r="D239" s="97" t="s">
        <v>151</v>
      </c>
      <c r="E239" s="45"/>
      <c r="F239" s="45"/>
      <c r="G239" s="46"/>
    </row>
    <row r="240" spans="1:7" s="26" customFormat="1" ht="12.75">
      <c r="A240" s="79">
        <v>801</v>
      </c>
      <c r="B240" s="80" t="s">
        <v>25</v>
      </c>
      <c r="C240" s="81">
        <f>SUM(C242)</f>
        <v>181490</v>
      </c>
      <c r="D240" s="81">
        <f>SUM(D242)</f>
        <v>15493</v>
      </c>
      <c r="E240" s="81">
        <f>SUM(E242)</f>
        <v>196983</v>
      </c>
      <c r="F240" s="81">
        <f>SUM(F242)</f>
        <v>196983</v>
      </c>
      <c r="G240" s="70">
        <f>(F240/E240)</f>
        <v>1</v>
      </c>
    </row>
    <row r="241" spans="1:7" s="26" customFormat="1" ht="2.25" customHeight="1">
      <c r="A241" s="30"/>
      <c r="B241" s="31"/>
      <c r="C241" s="45"/>
      <c r="D241" s="45"/>
      <c r="E241" s="45"/>
      <c r="F241" s="45"/>
      <c r="G241" s="46"/>
    </row>
    <row r="242" spans="1:7" s="26" customFormat="1" ht="25.5">
      <c r="A242" s="30"/>
      <c r="B242" s="27" t="s">
        <v>125</v>
      </c>
      <c r="C242" s="73">
        <v>181490</v>
      </c>
      <c r="D242" s="19">
        <f>(E242-C242)</f>
        <v>15493</v>
      </c>
      <c r="E242" s="73">
        <v>196983</v>
      </c>
      <c r="F242" s="73">
        <v>196983</v>
      </c>
      <c r="G242" s="20">
        <f>(F242/E242)</f>
        <v>1</v>
      </c>
    </row>
    <row r="243" spans="1:7" s="26" customFormat="1" ht="2.25" customHeight="1">
      <c r="A243" s="50"/>
      <c r="B243" s="49"/>
      <c r="C243" s="45"/>
      <c r="D243" s="45"/>
      <c r="E243" s="45"/>
      <c r="F243" s="45"/>
      <c r="G243" s="46"/>
    </row>
    <row r="244" spans="1:7" ht="15" customHeight="1">
      <c r="A244" s="42" t="s">
        <v>79</v>
      </c>
      <c r="B244" s="43"/>
      <c r="C244" s="36">
        <f>SUM(C236,C240)</f>
        <v>181490</v>
      </c>
      <c r="D244" s="36">
        <f>SUM(D236,D240)</f>
        <v>201548</v>
      </c>
      <c r="E244" s="36">
        <f>SUM(E236,E240)</f>
        <v>383038</v>
      </c>
      <c r="F244" s="36">
        <f>SUM(F236,F240)</f>
        <v>383038</v>
      </c>
      <c r="G244" s="37">
        <f>(F244/E244)</f>
        <v>1</v>
      </c>
    </row>
    <row r="245" spans="1:7" ht="6" customHeight="1">
      <c r="A245" s="44"/>
      <c r="B245" s="60"/>
      <c r="C245" s="45"/>
      <c r="D245" s="45"/>
      <c r="E245" s="45"/>
      <c r="F245" s="45"/>
      <c r="G245" s="46"/>
    </row>
    <row r="246" spans="1:7" ht="24" customHeight="1">
      <c r="A246" s="17"/>
      <c r="B246" s="38" t="s">
        <v>116</v>
      </c>
      <c r="C246" s="19"/>
      <c r="D246" s="19"/>
      <c r="E246" s="19"/>
      <c r="F246" s="19"/>
      <c r="G246" s="20"/>
    </row>
    <row r="247" spans="1:7" ht="9.75" customHeight="1">
      <c r="A247" s="17"/>
      <c r="B247" s="27"/>
      <c r="C247" s="19"/>
      <c r="D247" s="97" t="s">
        <v>152</v>
      </c>
      <c r="E247" s="19"/>
      <c r="F247" s="19"/>
      <c r="G247" s="20"/>
    </row>
    <row r="248" spans="1:7" ht="12.75">
      <c r="A248" s="64">
        <v>710</v>
      </c>
      <c r="B248" s="65" t="s">
        <v>8</v>
      </c>
      <c r="C248" s="69">
        <f>SUM(C250)</f>
        <v>0</v>
      </c>
      <c r="D248" s="69">
        <f>SUM(D250)</f>
        <v>57500</v>
      </c>
      <c r="E248" s="69">
        <f>SUM(E250)</f>
        <v>57500</v>
      </c>
      <c r="F248" s="69">
        <f>SUM(F250)</f>
        <v>32600</v>
      </c>
      <c r="G248" s="70">
        <f>(F248/E248)</f>
        <v>0.5669565217391305</v>
      </c>
    </row>
    <row r="249" spans="1:7" ht="1.5" customHeight="1">
      <c r="A249" s="66"/>
      <c r="B249" s="67"/>
      <c r="C249" s="19"/>
      <c r="D249" s="19"/>
      <c r="E249" s="19"/>
      <c r="F249" s="19"/>
      <c r="G249" s="20"/>
    </row>
    <row r="250" spans="1:7" ht="38.25">
      <c r="A250" s="66"/>
      <c r="B250" s="68" t="s">
        <v>127</v>
      </c>
      <c r="C250" s="19"/>
      <c r="D250" s="19">
        <f>(E250-C250)</f>
        <v>57500</v>
      </c>
      <c r="E250" s="19">
        <v>57500</v>
      </c>
      <c r="F250" s="19">
        <v>32600</v>
      </c>
      <c r="G250" s="20">
        <f>(F250/E250)</f>
        <v>0.5669565217391305</v>
      </c>
    </row>
    <row r="251" spans="1:7" ht="9.75" customHeight="1">
      <c r="A251" s="66"/>
      <c r="B251" s="68"/>
      <c r="C251" s="19"/>
      <c r="D251" s="97" t="s">
        <v>153</v>
      </c>
      <c r="E251" s="19"/>
      <c r="F251" s="19"/>
      <c r="G251" s="20"/>
    </row>
    <row r="252" spans="1:7" ht="12.75">
      <c r="A252" s="64">
        <v>803</v>
      </c>
      <c r="B252" s="65" t="s">
        <v>89</v>
      </c>
      <c r="C252" s="69">
        <f>SUM(C254)</f>
        <v>0</v>
      </c>
      <c r="D252" s="69">
        <f>SUM(D254)</f>
        <v>159000</v>
      </c>
      <c r="E252" s="69">
        <f>SUM(E254)</f>
        <v>159000</v>
      </c>
      <c r="F252" s="69">
        <f>SUM(F254)</f>
        <v>157350</v>
      </c>
      <c r="G252" s="70">
        <f>(F252/E252)</f>
        <v>0.9896226415094339</v>
      </c>
    </row>
    <row r="253" spans="1:7" ht="1.5" customHeight="1">
      <c r="A253" s="66"/>
      <c r="B253" s="67"/>
      <c r="C253" s="19"/>
      <c r="D253" s="19"/>
      <c r="E253" s="19"/>
      <c r="F253" s="19"/>
      <c r="G253" s="20"/>
    </row>
    <row r="254" spans="1:7" ht="38.25">
      <c r="A254" s="66"/>
      <c r="B254" s="68" t="s">
        <v>127</v>
      </c>
      <c r="C254" s="19"/>
      <c r="D254" s="19">
        <f>(E254-C254)</f>
        <v>159000</v>
      </c>
      <c r="E254" s="19">
        <v>159000</v>
      </c>
      <c r="F254" s="19">
        <v>157350</v>
      </c>
      <c r="G254" s="20">
        <f>(F254/E254)</f>
        <v>0.9896226415094339</v>
      </c>
    </row>
    <row r="255" spans="1:7" ht="9" customHeight="1">
      <c r="A255" s="66"/>
      <c r="B255" s="68"/>
      <c r="C255" s="19"/>
      <c r="D255" s="97" t="s">
        <v>154</v>
      </c>
      <c r="E255" s="19"/>
      <c r="F255" s="19"/>
      <c r="G255" s="20"/>
    </row>
    <row r="256" spans="1:7" s="26" customFormat="1" ht="12" customHeight="1">
      <c r="A256" s="79">
        <v>853</v>
      </c>
      <c r="B256" s="80" t="s">
        <v>62</v>
      </c>
      <c r="C256" s="81">
        <f>SUM(C258)</f>
        <v>0</v>
      </c>
      <c r="D256" s="81">
        <f>SUM(D258)</f>
        <v>75000</v>
      </c>
      <c r="E256" s="81">
        <f>SUM(E258)</f>
        <v>75000</v>
      </c>
      <c r="F256" s="81">
        <f>SUM(F258)</f>
        <v>73864</v>
      </c>
      <c r="G256" s="70">
        <f>(F256/E256)</f>
        <v>0.9848533333333334</v>
      </c>
    </row>
    <row r="257" spans="1:7" s="26" customFormat="1" ht="1.5" customHeight="1">
      <c r="A257" s="30"/>
      <c r="B257" s="31"/>
      <c r="C257" s="45"/>
      <c r="D257" s="45"/>
      <c r="E257" s="45"/>
      <c r="F257" s="45"/>
      <c r="G257" s="46"/>
    </row>
    <row r="258" spans="1:7" s="26" customFormat="1" ht="38.25">
      <c r="A258" s="30"/>
      <c r="B258" s="68" t="s">
        <v>145</v>
      </c>
      <c r="C258" s="73">
        <v>0</v>
      </c>
      <c r="D258" s="19">
        <f>(E258-C258)</f>
        <v>75000</v>
      </c>
      <c r="E258" s="73">
        <v>75000</v>
      </c>
      <c r="F258" s="73">
        <v>73864</v>
      </c>
      <c r="G258" s="20">
        <f>(F258/E258)</f>
        <v>0.9848533333333334</v>
      </c>
    </row>
    <row r="259" spans="1:7" s="26" customFormat="1" ht="12.75" customHeight="1">
      <c r="A259" s="30"/>
      <c r="B259" s="91"/>
      <c r="C259" s="73"/>
      <c r="D259" s="53" t="s">
        <v>155</v>
      </c>
      <c r="E259" s="73"/>
      <c r="F259" s="73"/>
      <c r="G259" s="20"/>
    </row>
    <row r="260" spans="1:7" s="26" customFormat="1" ht="12.75">
      <c r="A260" s="79">
        <v>921</v>
      </c>
      <c r="B260" s="92" t="s">
        <v>30</v>
      </c>
      <c r="C260" s="82">
        <f>SUM(C262)</f>
        <v>0</v>
      </c>
      <c r="D260" s="82">
        <f>SUM(D262)</f>
        <v>44000</v>
      </c>
      <c r="E260" s="82">
        <f>SUM(E262)</f>
        <v>44000</v>
      </c>
      <c r="F260" s="82">
        <f>SUM(F262)</f>
        <v>44000</v>
      </c>
      <c r="G260" s="70">
        <f>(F260/E260)</f>
        <v>1</v>
      </c>
    </row>
    <row r="261" spans="1:7" s="26" customFormat="1" ht="3.75" customHeight="1">
      <c r="A261" s="93"/>
      <c r="B261" s="91"/>
      <c r="C261" s="73"/>
      <c r="D261" s="19"/>
      <c r="E261" s="73"/>
      <c r="F261" s="73"/>
      <c r="G261" s="20"/>
    </row>
    <row r="262" spans="1:7" s="26" customFormat="1" ht="38.25">
      <c r="A262" s="30"/>
      <c r="B262" s="91" t="s">
        <v>146</v>
      </c>
      <c r="C262" s="73">
        <v>0</v>
      </c>
      <c r="D262" s="19">
        <f>(E262-C262)</f>
        <v>44000</v>
      </c>
      <c r="E262" s="73">
        <v>44000</v>
      </c>
      <c r="F262" s="73">
        <v>44000</v>
      </c>
      <c r="G262" s="20">
        <f>(F262/E262)</f>
        <v>1</v>
      </c>
    </row>
    <row r="263" spans="1:7" s="26" customFormat="1" ht="3.75" customHeight="1">
      <c r="A263" s="89"/>
      <c r="B263" s="91"/>
      <c r="C263" s="73"/>
      <c r="D263" s="19"/>
      <c r="E263" s="73"/>
      <c r="F263" s="73"/>
      <c r="G263" s="20"/>
    </row>
    <row r="264" spans="1:7" ht="14.25" customHeight="1">
      <c r="A264" s="42" t="s">
        <v>80</v>
      </c>
      <c r="B264" s="71"/>
      <c r="C264" s="36">
        <f>SUM(C248,C252,C256,C260)</f>
        <v>0</v>
      </c>
      <c r="D264" s="36">
        <f>SUM(D248,D252,D256,D260)</f>
        <v>335500</v>
      </c>
      <c r="E264" s="36">
        <f>SUM(E248,E252,E256,E260)</f>
        <v>335500</v>
      </c>
      <c r="F264" s="36">
        <f>SUM(F248,F252,F256,F260)</f>
        <v>307814</v>
      </c>
      <c r="G264" s="37">
        <f>(F264/E264)</f>
        <v>0.917478390461997</v>
      </c>
    </row>
    <row r="265" spans="1:7" ht="5.25" customHeight="1">
      <c r="A265" s="77"/>
      <c r="B265" s="60"/>
      <c r="C265" s="45"/>
      <c r="D265" s="45"/>
      <c r="E265" s="45"/>
      <c r="F265" s="45"/>
      <c r="G265" s="46"/>
    </row>
    <row r="266" spans="1:7" s="26" customFormat="1" ht="15.75">
      <c r="A266" s="74"/>
      <c r="B266" s="38" t="s">
        <v>86</v>
      </c>
      <c r="C266" s="45"/>
      <c r="D266" s="45"/>
      <c r="E266" s="45"/>
      <c r="F266" s="45"/>
      <c r="G266" s="20"/>
    </row>
    <row r="267" spans="1:7" s="26" customFormat="1" ht="11.25" customHeight="1">
      <c r="A267" s="74"/>
      <c r="B267" s="38"/>
      <c r="C267" s="45"/>
      <c r="D267" s="53" t="s">
        <v>156</v>
      </c>
      <c r="E267" s="45"/>
      <c r="F267" s="45"/>
      <c r="G267" s="46"/>
    </row>
    <row r="268" spans="1:7" s="26" customFormat="1" ht="12.75">
      <c r="A268" s="79">
        <v>700</v>
      </c>
      <c r="B268" s="80" t="s">
        <v>5</v>
      </c>
      <c r="C268" s="81">
        <f>SUM(C270)</f>
        <v>39509</v>
      </c>
      <c r="D268" s="81">
        <f>SUM(D270)</f>
        <v>10000</v>
      </c>
      <c r="E268" s="81">
        <f>SUM(E270)</f>
        <v>49509</v>
      </c>
      <c r="F268" s="81">
        <f>SUM(F270)</f>
        <v>49008</v>
      </c>
      <c r="G268" s="70">
        <f>(F268/E268)</f>
        <v>0.9898806277646488</v>
      </c>
    </row>
    <row r="269" spans="1:7" s="26" customFormat="1" ht="2.25" customHeight="1">
      <c r="A269" s="50"/>
      <c r="B269" s="38"/>
      <c r="C269" s="45"/>
      <c r="D269" s="45"/>
      <c r="E269" s="45"/>
      <c r="F269" s="45"/>
      <c r="G269" s="46"/>
    </row>
    <row r="270" spans="1:7" s="26" customFormat="1" ht="38.25">
      <c r="A270" s="50"/>
      <c r="B270" s="31" t="s">
        <v>87</v>
      </c>
      <c r="C270" s="73">
        <v>39509</v>
      </c>
      <c r="D270" s="19">
        <f>(E270-C270)</f>
        <v>10000</v>
      </c>
      <c r="E270" s="73">
        <v>49509</v>
      </c>
      <c r="F270" s="73">
        <v>49008</v>
      </c>
      <c r="G270" s="20">
        <f>(F270/E270)</f>
        <v>0.9898806277646488</v>
      </c>
    </row>
    <row r="271" spans="1:7" s="26" customFormat="1" ht="12.75">
      <c r="A271" s="50"/>
      <c r="B271" s="31"/>
      <c r="C271" s="75"/>
      <c r="D271" s="87" t="s">
        <v>157</v>
      </c>
      <c r="E271" s="75"/>
      <c r="F271" s="75"/>
      <c r="G271" s="76"/>
    </row>
    <row r="272" spans="1:7" s="26" customFormat="1" ht="12.75">
      <c r="A272" s="79">
        <v>710</v>
      </c>
      <c r="B272" s="80" t="s">
        <v>8</v>
      </c>
      <c r="C272" s="81">
        <f>SUM(C274)</f>
        <v>232394</v>
      </c>
      <c r="D272" s="81">
        <f>SUM(D274)</f>
        <v>17035</v>
      </c>
      <c r="E272" s="81">
        <f>SUM(E274)</f>
        <v>249429</v>
      </c>
      <c r="F272" s="81">
        <f>SUM(F274)</f>
        <v>249419</v>
      </c>
      <c r="G272" s="70">
        <f>(F272/E272)</f>
        <v>0.999959908430856</v>
      </c>
    </row>
    <row r="273" spans="1:7" s="26" customFormat="1" ht="3" customHeight="1">
      <c r="A273" s="50"/>
      <c r="B273" s="31"/>
      <c r="C273" s="75"/>
      <c r="D273" s="75"/>
      <c r="E273" s="75"/>
      <c r="F273" s="75"/>
      <c r="G273" s="76"/>
    </row>
    <row r="274" spans="1:7" s="26" customFormat="1" ht="38.25">
      <c r="A274" s="50"/>
      <c r="B274" s="31" t="s">
        <v>87</v>
      </c>
      <c r="C274" s="73">
        <v>232394</v>
      </c>
      <c r="D274" s="19">
        <f>(E274-C274)</f>
        <v>17035</v>
      </c>
      <c r="E274" s="73">
        <v>249429</v>
      </c>
      <c r="F274" s="73">
        <v>249419</v>
      </c>
      <c r="G274" s="20">
        <f>(F274/E274)</f>
        <v>0.999959908430856</v>
      </c>
    </row>
    <row r="275" spans="1:7" s="26" customFormat="1" ht="11.25" customHeight="1">
      <c r="A275" s="50"/>
      <c r="B275" s="31"/>
      <c r="C275" s="75"/>
      <c r="D275" s="87" t="s">
        <v>158</v>
      </c>
      <c r="E275" s="75"/>
      <c r="F275" s="75"/>
      <c r="G275" s="76"/>
    </row>
    <row r="276" spans="1:7" s="26" customFormat="1" ht="12.75">
      <c r="A276" s="79">
        <v>750</v>
      </c>
      <c r="B276" s="80" t="s">
        <v>10</v>
      </c>
      <c r="C276" s="81">
        <f>SUM(C278)</f>
        <v>190000</v>
      </c>
      <c r="D276" s="81">
        <f>SUM(D278)</f>
        <v>-8000</v>
      </c>
      <c r="E276" s="81">
        <f>SUM(E278)</f>
        <v>182000</v>
      </c>
      <c r="F276" s="81">
        <f>SUM(F278)</f>
        <v>181998</v>
      </c>
      <c r="G276" s="70">
        <f>(F276/E276)</f>
        <v>0.9999890109890109</v>
      </c>
    </row>
    <row r="277" spans="1:7" s="26" customFormat="1" ht="2.25" customHeight="1">
      <c r="A277" s="50"/>
      <c r="B277" s="31"/>
      <c r="C277" s="75"/>
      <c r="D277" s="75"/>
      <c r="E277" s="75"/>
      <c r="F277" s="75"/>
      <c r="G277" s="76"/>
    </row>
    <row r="278" spans="1:7" s="26" customFormat="1" ht="38.25">
      <c r="A278" s="50"/>
      <c r="B278" s="31" t="s">
        <v>87</v>
      </c>
      <c r="C278" s="73">
        <v>190000</v>
      </c>
      <c r="D278" s="19">
        <f>(E278-C278)</f>
        <v>-8000</v>
      </c>
      <c r="E278" s="73">
        <v>182000</v>
      </c>
      <c r="F278" s="73">
        <v>181998</v>
      </c>
      <c r="G278" s="20">
        <f>(F278/E278)</f>
        <v>0.9999890109890109</v>
      </c>
    </row>
    <row r="279" spans="1:7" s="26" customFormat="1" ht="10.5" customHeight="1">
      <c r="A279" s="50"/>
      <c r="B279" s="31"/>
      <c r="C279" s="75"/>
      <c r="D279" s="87" t="s">
        <v>159</v>
      </c>
      <c r="E279" s="75"/>
      <c r="F279" s="75"/>
      <c r="G279" s="76"/>
    </row>
    <row r="280" spans="1:7" s="26" customFormat="1" ht="25.5">
      <c r="A280" s="72">
        <v>754</v>
      </c>
      <c r="B280" s="80" t="s">
        <v>34</v>
      </c>
      <c r="C280" s="82">
        <f>SUM(C282)</f>
        <v>2291992</v>
      </c>
      <c r="D280" s="82">
        <f>SUM(D282)</f>
        <v>123000</v>
      </c>
      <c r="E280" s="82">
        <f>SUM(E282)</f>
        <v>2414992</v>
      </c>
      <c r="F280" s="82">
        <f>SUM(F282)</f>
        <v>2414981</v>
      </c>
      <c r="G280" s="70">
        <f>(F280/E280)</f>
        <v>0.9999954451194869</v>
      </c>
    </row>
    <row r="281" spans="1:7" s="26" customFormat="1" ht="2.25" customHeight="1">
      <c r="A281" s="50"/>
      <c r="B281" s="31"/>
      <c r="C281" s="75"/>
      <c r="D281" s="75"/>
      <c r="E281" s="75"/>
      <c r="F281" s="75"/>
      <c r="G281" s="76"/>
    </row>
    <row r="282" spans="1:7" s="26" customFormat="1" ht="38.25">
      <c r="A282" s="50"/>
      <c r="B282" s="31" t="s">
        <v>87</v>
      </c>
      <c r="C282" s="73">
        <v>2291992</v>
      </c>
      <c r="D282" s="19">
        <f>(E282-C282)</f>
        <v>123000</v>
      </c>
      <c r="E282" s="73">
        <v>2414992</v>
      </c>
      <c r="F282" s="73">
        <v>2414981</v>
      </c>
      <c r="G282" s="20">
        <f>(F282/E282)</f>
        <v>0.9999954451194869</v>
      </c>
    </row>
    <row r="283" spans="1:7" s="26" customFormat="1" ht="11.25" customHeight="1">
      <c r="A283" s="74"/>
      <c r="B283" s="31"/>
      <c r="C283" s="75"/>
      <c r="D283" s="87" t="s">
        <v>160</v>
      </c>
      <c r="E283" s="75"/>
      <c r="F283" s="75"/>
      <c r="G283" s="76"/>
    </row>
    <row r="284" spans="1:7" s="26" customFormat="1" ht="12.75">
      <c r="A284" s="79">
        <v>851</v>
      </c>
      <c r="B284" s="80" t="s">
        <v>26</v>
      </c>
      <c r="C284" s="81">
        <f>SUM(C286)</f>
        <v>802993</v>
      </c>
      <c r="D284" s="81">
        <f>SUM(D286)</f>
        <v>7942</v>
      </c>
      <c r="E284" s="81">
        <f>SUM(E286)</f>
        <v>810935</v>
      </c>
      <c r="F284" s="81">
        <f>SUM(F286)</f>
        <v>810935</v>
      </c>
      <c r="G284" s="70">
        <f>(F284/E284)</f>
        <v>1</v>
      </c>
    </row>
    <row r="285" spans="1:7" s="26" customFormat="1" ht="3.75" customHeight="1">
      <c r="A285" s="50"/>
      <c r="B285" s="38"/>
      <c r="C285" s="75"/>
      <c r="D285" s="75"/>
      <c r="E285" s="75"/>
      <c r="F285" s="75"/>
      <c r="G285" s="76"/>
    </row>
    <row r="286" spans="1:7" s="26" customFormat="1" ht="38.25">
      <c r="A286" s="50"/>
      <c r="B286" s="31" t="s">
        <v>87</v>
      </c>
      <c r="C286" s="73">
        <v>802993</v>
      </c>
      <c r="D286" s="19">
        <f>(E286-C286)</f>
        <v>7942</v>
      </c>
      <c r="E286" s="73">
        <v>810935</v>
      </c>
      <c r="F286" s="73">
        <v>810935</v>
      </c>
      <c r="G286" s="20">
        <f>(F286/E286)</f>
        <v>1</v>
      </c>
    </row>
    <row r="287" spans="1:7" s="26" customFormat="1" ht="12.75">
      <c r="A287" s="50"/>
      <c r="B287" s="31"/>
      <c r="C287" s="75"/>
      <c r="D287" s="87" t="s">
        <v>161</v>
      </c>
      <c r="E287" s="75"/>
      <c r="F287" s="75"/>
      <c r="G287" s="76"/>
    </row>
    <row r="288" spans="1:7" s="26" customFormat="1" ht="12.75">
      <c r="A288" s="79">
        <v>852</v>
      </c>
      <c r="B288" s="80" t="s">
        <v>59</v>
      </c>
      <c r="C288" s="81">
        <f>SUM(C290:C292)</f>
        <v>1926536</v>
      </c>
      <c r="D288" s="81">
        <f>SUM(D290:D292)</f>
        <v>90365</v>
      </c>
      <c r="E288" s="81">
        <f>SUM(E290:E292)</f>
        <v>2016901</v>
      </c>
      <c r="F288" s="81">
        <f>SUM(F290:F292)</f>
        <v>2010499</v>
      </c>
      <c r="G288" s="70">
        <f>(F288/E288)</f>
        <v>0.9968258233795313</v>
      </c>
    </row>
    <row r="289" spans="1:7" s="26" customFormat="1" ht="3.75" customHeight="1">
      <c r="A289" s="50"/>
      <c r="B289" s="38"/>
      <c r="C289" s="75"/>
      <c r="D289" s="75"/>
      <c r="E289" s="75"/>
      <c r="F289" s="75"/>
      <c r="G289" s="76"/>
    </row>
    <row r="290" spans="1:7" s="26" customFormat="1" ht="38.25">
      <c r="A290" s="50"/>
      <c r="B290" s="31" t="s">
        <v>87</v>
      </c>
      <c r="C290" s="73">
        <v>5000</v>
      </c>
      <c r="D290" s="19">
        <f>(E290-C290)</f>
        <v>56</v>
      </c>
      <c r="E290" s="73">
        <v>5056</v>
      </c>
      <c r="F290" s="73">
        <v>5056</v>
      </c>
      <c r="G290" s="20">
        <f>(F290/E290)</f>
        <v>1</v>
      </c>
    </row>
    <row r="291" spans="1:7" s="26" customFormat="1" ht="5.25" customHeight="1">
      <c r="A291" s="50"/>
      <c r="B291" s="38"/>
      <c r="C291" s="73"/>
      <c r="D291" s="73"/>
      <c r="E291" s="73"/>
      <c r="F291" s="73"/>
      <c r="G291" s="76"/>
    </row>
    <row r="292" spans="1:7" s="26" customFormat="1" ht="25.5">
      <c r="A292" s="50"/>
      <c r="B292" s="31" t="s">
        <v>88</v>
      </c>
      <c r="C292" s="73">
        <v>1921536</v>
      </c>
      <c r="D292" s="19">
        <f>(E292-C292)</f>
        <v>90309</v>
      </c>
      <c r="E292" s="73">
        <v>2011845</v>
      </c>
      <c r="F292" s="73">
        <v>2005443</v>
      </c>
      <c r="G292" s="20">
        <f>(F292/E292)</f>
        <v>0.9968178463052572</v>
      </c>
    </row>
    <row r="293" spans="1:7" s="26" customFormat="1" ht="12.75">
      <c r="A293" s="50"/>
      <c r="B293" s="31"/>
      <c r="C293" s="73"/>
      <c r="D293" s="85" t="s">
        <v>162</v>
      </c>
      <c r="E293" s="73"/>
      <c r="F293" s="73"/>
      <c r="G293" s="76"/>
    </row>
    <row r="294" spans="1:7" s="26" customFormat="1" ht="12.75" customHeight="1">
      <c r="A294" s="79">
        <v>853</v>
      </c>
      <c r="B294" s="80" t="s">
        <v>62</v>
      </c>
      <c r="C294" s="82">
        <f>SUM(C296)</f>
        <v>39000</v>
      </c>
      <c r="D294" s="82">
        <f>SUM(D296)</f>
        <v>30475</v>
      </c>
      <c r="E294" s="82">
        <f>SUM(E296)</f>
        <v>69475</v>
      </c>
      <c r="F294" s="82">
        <f>SUM(F296)</f>
        <v>69475</v>
      </c>
      <c r="G294" s="70">
        <f>(F294/E294)</f>
        <v>1</v>
      </c>
    </row>
    <row r="295" spans="1:7" s="26" customFormat="1" ht="3.75" customHeight="1">
      <c r="A295" s="50"/>
      <c r="B295" s="38"/>
      <c r="C295" s="75"/>
      <c r="D295" s="75"/>
      <c r="E295" s="75"/>
      <c r="F295" s="75"/>
      <c r="G295" s="76"/>
    </row>
    <row r="296" spans="1:7" s="26" customFormat="1" ht="38.25">
      <c r="A296" s="50"/>
      <c r="B296" s="31" t="s">
        <v>87</v>
      </c>
      <c r="C296" s="73">
        <v>39000</v>
      </c>
      <c r="D296" s="19">
        <f>(E296-C296)</f>
        <v>30475</v>
      </c>
      <c r="E296" s="73">
        <v>69475</v>
      </c>
      <c r="F296" s="73">
        <v>69475</v>
      </c>
      <c r="G296" s="20">
        <f>(F296/E296)</f>
        <v>1</v>
      </c>
    </row>
    <row r="297" spans="1:7" s="26" customFormat="1" ht="6.75" customHeight="1">
      <c r="A297" s="50"/>
      <c r="B297" s="49"/>
      <c r="C297" s="45"/>
      <c r="D297" s="45"/>
      <c r="E297" s="45"/>
      <c r="F297" s="45" t="s">
        <v>44</v>
      </c>
      <c r="G297" s="46"/>
    </row>
    <row r="298" spans="1:7" s="26" customFormat="1" ht="21" customHeight="1">
      <c r="A298" s="42" t="s">
        <v>83</v>
      </c>
      <c r="B298" s="71"/>
      <c r="C298" s="36">
        <f>SUM(C294,C288,C284,C280,C276,C272,C268)</f>
        <v>5522424</v>
      </c>
      <c r="D298" s="36">
        <f>SUM(D294,D288,D284,D280,D276,D272,D268)</f>
        <v>270817</v>
      </c>
      <c r="E298" s="36">
        <f>SUM(E294,E288,E284,E280,E276,E272,E268)</f>
        <v>5793241</v>
      </c>
      <c r="F298" s="36">
        <f>SUM(F294,F288,F284,F280,F276,F272,F268)</f>
        <v>5786315</v>
      </c>
      <c r="G298" s="37">
        <f>(F298/E298)</f>
        <v>0.9988044688629387</v>
      </c>
    </row>
    <row r="299" spans="1:7" s="26" customFormat="1" ht="6.75" customHeight="1">
      <c r="A299" s="50"/>
      <c r="B299" s="49"/>
      <c r="C299" s="45"/>
      <c r="D299" s="45"/>
      <c r="E299" s="45"/>
      <c r="F299" s="45"/>
      <c r="G299" s="46"/>
    </row>
    <row r="300" spans="1:7" s="26" customFormat="1" ht="21.75" customHeight="1">
      <c r="A300" s="42" t="s">
        <v>45</v>
      </c>
      <c r="B300" s="43"/>
      <c r="C300" s="36">
        <f>SUM(C298,C264,C244,C232)</f>
        <v>26733282</v>
      </c>
      <c r="D300" s="36">
        <f>SUM(D298,D264,D244,D232)</f>
        <v>2163697</v>
      </c>
      <c r="E300" s="36">
        <f>SUM(E298,E264,E244,E232)</f>
        <v>28896979</v>
      </c>
      <c r="F300" s="36">
        <f>SUM(F298,F264,F244,F232)</f>
        <v>29318554</v>
      </c>
      <c r="G300" s="37">
        <f>(F300/E300)</f>
        <v>1.014588895261335</v>
      </c>
    </row>
    <row r="301" spans="1:7" s="26" customFormat="1" ht="14.25" customHeight="1">
      <c r="A301" s="50"/>
      <c r="B301" s="49"/>
      <c r="C301" s="45"/>
      <c r="D301" s="45"/>
      <c r="E301" s="45"/>
      <c r="F301" s="45"/>
      <c r="G301" s="46"/>
    </row>
    <row r="302" spans="1:7" s="33" customFormat="1" ht="30.75" customHeight="1">
      <c r="A302" s="51" t="s">
        <v>46</v>
      </c>
      <c r="B302" s="43"/>
      <c r="C302" s="36">
        <f>SUM(C300,C182)</f>
        <v>152445049</v>
      </c>
      <c r="D302" s="36">
        <f>SUM(D300,D182)</f>
        <v>9346345</v>
      </c>
      <c r="E302" s="36">
        <f>SUM(E300,E182)</f>
        <v>161791394</v>
      </c>
      <c r="F302" s="36">
        <f>SUM(F300,F182)</f>
        <v>163013291</v>
      </c>
      <c r="G302" s="37">
        <f>(F302/E302)</f>
        <v>1.007552299104364</v>
      </c>
    </row>
    <row r="303" spans="1:7" s="33" customFormat="1" ht="7.5" customHeight="1">
      <c r="A303" s="1"/>
      <c r="B303" s="2"/>
      <c r="C303" s="3"/>
      <c r="D303" s="3"/>
      <c r="E303" s="3"/>
      <c r="F303" s="3"/>
      <c r="G303"/>
    </row>
    <row r="304" spans="1:7" s="33" customFormat="1" ht="12.75">
      <c r="A304" s="1"/>
      <c r="B304" s="2"/>
      <c r="C304" s="3"/>
      <c r="D304" s="3"/>
      <c r="E304" s="3"/>
      <c r="F304" s="3"/>
      <c r="G304"/>
    </row>
    <row r="309" spans="1:7" s="52" customFormat="1" ht="15.75" customHeight="1">
      <c r="A309" s="1"/>
      <c r="B309" s="2"/>
      <c r="C309" s="3"/>
      <c r="D309" s="3"/>
      <c r="E309" s="3"/>
      <c r="F309" s="3"/>
      <c r="G309"/>
    </row>
    <row r="310" spans="1:7" s="52" customFormat="1" ht="12.75" customHeight="1">
      <c r="A310" s="1"/>
      <c r="B310" s="2"/>
      <c r="C310" s="3"/>
      <c r="D310" s="3"/>
      <c r="E310" s="3"/>
      <c r="F310" s="3"/>
      <c r="G310"/>
    </row>
    <row r="311" spans="1:7" s="52" customFormat="1" ht="14.25">
      <c r="A311" s="1"/>
      <c r="B311" s="2"/>
      <c r="C311" s="3"/>
      <c r="D311" s="3"/>
      <c r="E311" s="3"/>
      <c r="F311" s="3"/>
      <c r="G311"/>
    </row>
    <row r="312" spans="1:7" s="52" customFormat="1" ht="14.25">
      <c r="A312" s="1"/>
      <c r="B312" s="2"/>
      <c r="C312" s="3"/>
      <c r="D312" s="3"/>
      <c r="E312" s="3"/>
      <c r="F312" s="3"/>
      <c r="G312"/>
    </row>
    <row r="313" spans="1:7" s="52" customFormat="1" ht="14.25">
      <c r="A313" s="1"/>
      <c r="B313" s="2"/>
      <c r="C313" s="3"/>
      <c r="D313" s="3"/>
      <c r="E313" s="3"/>
      <c r="F313" s="3"/>
      <c r="G313"/>
    </row>
  </sheetData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6"/>
  <sheetViews>
    <sheetView workbookViewId="0" topLeftCell="C193">
      <selection activeCell="F209" sqref="F209"/>
    </sheetView>
  </sheetViews>
  <sheetFormatPr defaultColWidth="9.00390625" defaultRowHeight="12.75"/>
  <cols>
    <col min="1" max="1" width="6.25390625" style="1" customWidth="1"/>
    <col min="2" max="2" width="54.00390625" style="2" customWidth="1"/>
    <col min="3" max="3" width="16.375" style="3" customWidth="1"/>
    <col min="4" max="6" width="15.75390625" style="3" customWidth="1"/>
    <col min="7" max="7" width="9.875" style="0" bestFit="1" customWidth="1"/>
  </cols>
  <sheetData>
    <row r="1" spans="6:7" ht="12.75">
      <c r="F1" s="3" t="s">
        <v>0</v>
      </c>
      <c r="G1" s="3"/>
    </row>
    <row r="2" ht="12.75">
      <c r="G2" s="3"/>
    </row>
    <row r="3" ht="12.75">
      <c r="G3" s="3"/>
    </row>
    <row r="4" ht="12.75">
      <c r="G4" s="3"/>
    </row>
    <row r="5" spans="1:7" ht="20.25">
      <c r="A5" s="54" t="s">
        <v>74</v>
      </c>
      <c r="B5" s="4"/>
      <c r="C5" s="5"/>
      <c r="D5" s="5"/>
      <c r="E5" s="5"/>
      <c r="F5" s="5"/>
      <c r="G5" s="6"/>
    </row>
    <row r="6" spans="1:7" ht="10.5" customHeight="1">
      <c r="A6" s="54"/>
      <c r="B6" s="4"/>
      <c r="C6" s="5"/>
      <c r="D6" s="5"/>
      <c r="E6" s="5"/>
      <c r="F6" s="5"/>
      <c r="G6" s="6"/>
    </row>
    <row r="8" spans="1:7" ht="38.25">
      <c r="A8" s="7" t="s">
        <v>1</v>
      </c>
      <c r="B8" s="8" t="s">
        <v>2</v>
      </c>
      <c r="C8" s="9" t="s">
        <v>75</v>
      </c>
      <c r="D8" s="9" t="s">
        <v>39</v>
      </c>
      <c r="E8" s="9" t="s">
        <v>42</v>
      </c>
      <c r="F8" s="9" t="s">
        <v>40</v>
      </c>
      <c r="G8" s="8" t="s">
        <v>41</v>
      </c>
    </row>
    <row r="9" spans="1:7" ht="12.7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0">
        <v>7</v>
      </c>
    </row>
    <row r="10" spans="1:7" ht="15.75" customHeight="1">
      <c r="A10" s="13"/>
      <c r="B10" s="14"/>
      <c r="C10" s="15"/>
      <c r="D10" s="15"/>
      <c r="E10" s="15"/>
      <c r="F10" s="15"/>
      <c r="G10" s="16"/>
    </row>
    <row r="11" spans="1:7" ht="18">
      <c r="A11" s="17"/>
      <c r="B11" s="18" t="s">
        <v>3</v>
      </c>
      <c r="C11" s="19"/>
      <c r="D11" s="19"/>
      <c r="E11" s="19"/>
      <c r="F11" s="19"/>
      <c r="G11" s="20"/>
    </row>
    <row r="12" spans="1:7" ht="12" customHeight="1">
      <c r="A12" s="17"/>
      <c r="B12" s="18"/>
      <c r="C12" s="19"/>
      <c r="D12" s="19"/>
      <c r="E12" s="19"/>
      <c r="F12" s="19"/>
      <c r="G12" s="20"/>
    </row>
    <row r="13" spans="1:7" ht="15" customHeight="1">
      <c r="A13" s="17"/>
      <c r="B13" s="21" t="s">
        <v>4</v>
      </c>
      <c r="C13" s="19"/>
      <c r="D13" s="19"/>
      <c r="E13" s="19"/>
      <c r="F13" s="19"/>
      <c r="G13" s="20"/>
    </row>
    <row r="14" spans="1:7" ht="15" customHeight="1">
      <c r="A14" s="17"/>
      <c r="B14" s="21"/>
      <c r="C14" s="19"/>
      <c r="D14" s="84" t="s">
        <v>92</v>
      </c>
      <c r="E14" s="19"/>
      <c r="F14" s="19"/>
      <c r="G14" s="20"/>
    </row>
    <row r="15" spans="1:7" s="26" customFormat="1" ht="13.5" thickBot="1">
      <c r="A15" s="22">
        <v>600</v>
      </c>
      <c r="B15" s="23" t="s">
        <v>47</v>
      </c>
      <c r="C15" s="24">
        <f>SUM(C16:C17)</f>
        <v>0</v>
      </c>
      <c r="D15" s="24">
        <f>SUM(D16:D17)</f>
        <v>128198</v>
      </c>
      <c r="E15" s="24">
        <f>SUM(E16:E17)</f>
        <v>128198</v>
      </c>
      <c r="F15" s="24">
        <f>SUM(F16:F17)</f>
        <v>136590</v>
      </c>
      <c r="G15" s="25">
        <f>(F15/E15)</f>
        <v>1.0654612396449243</v>
      </c>
    </row>
    <row r="16" spans="1:7" s="26" customFormat="1" ht="25.5">
      <c r="A16" s="50"/>
      <c r="B16" s="31" t="s">
        <v>91</v>
      </c>
      <c r="C16" s="32">
        <v>0</v>
      </c>
      <c r="D16" s="19">
        <f>(E16-C16)</f>
        <v>63847</v>
      </c>
      <c r="E16" s="32">
        <v>63847</v>
      </c>
      <c r="F16" s="32">
        <v>63847</v>
      </c>
      <c r="G16" s="20">
        <f>(F16/E16)</f>
        <v>1</v>
      </c>
    </row>
    <row r="17" spans="1:7" ht="12.75" customHeight="1">
      <c r="A17" s="17"/>
      <c r="B17" s="31" t="s">
        <v>139</v>
      </c>
      <c r="C17" s="19">
        <v>0</v>
      </c>
      <c r="D17" s="19">
        <f>(E17-C17)</f>
        <v>64351</v>
      </c>
      <c r="E17" s="19">
        <v>64351</v>
      </c>
      <c r="F17" s="32">
        <v>72743</v>
      </c>
      <c r="G17" s="20">
        <f>(F17/E17)</f>
        <v>1.1304097838417428</v>
      </c>
    </row>
    <row r="18" spans="1:7" ht="5.25" customHeight="1">
      <c r="A18" s="17"/>
      <c r="B18" s="38"/>
      <c r="C18" s="19"/>
      <c r="D18" s="19"/>
      <c r="E18" s="19"/>
      <c r="F18" s="19"/>
      <c r="G18" s="20"/>
    </row>
    <row r="19" spans="1:7" ht="12.75" customHeight="1">
      <c r="A19" s="17"/>
      <c r="B19" s="83"/>
      <c r="C19" s="19"/>
      <c r="D19" s="84" t="s">
        <v>93</v>
      </c>
      <c r="E19" s="19"/>
      <c r="F19" s="19"/>
      <c r="G19" s="20"/>
    </row>
    <row r="20" spans="1:7" s="26" customFormat="1" ht="13.5" thickBot="1">
      <c r="A20" s="22">
        <v>700</v>
      </c>
      <c r="B20" s="23" t="s">
        <v>5</v>
      </c>
      <c r="C20" s="24">
        <f>SUM(C21:C23,C29)</f>
        <v>24214000</v>
      </c>
      <c r="D20" s="24">
        <f>SUM(D21:D23,D29)</f>
        <v>430000</v>
      </c>
      <c r="E20" s="24">
        <f>SUM(E21:E23,E29)</f>
        <v>24644000</v>
      </c>
      <c r="F20" s="24">
        <f>SUM(F21:F23,F29)</f>
        <v>10873013</v>
      </c>
      <c r="G20" s="25">
        <f aca="true" t="shared" si="0" ref="G20:G28">(F20/E20)</f>
        <v>0.4412032543418276</v>
      </c>
    </row>
    <row r="21" spans="1:7" ht="25.5">
      <c r="A21" s="17"/>
      <c r="B21" s="27" t="s">
        <v>6</v>
      </c>
      <c r="C21" s="19">
        <v>19686000</v>
      </c>
      <c r="D21" s="19">
        <f aca="true" t="shared" si="1" ref="D21:D28">(E21-C21)</f>
        <v>0</v>
      </c>
      <c r="E21" s="19">
        <v>19686000</v>
      </c>
      <c r="F21" s="19">
        <v>8414749</v>
      </c>
      <c r="G21" s="20">
        <f t="shared" si="0"/>
        <v>0.42744838971858173</v>
      </c>
    </row>
    <row r="22" spans="1:7" ht="12.75">
      <c r="A22" s="17"/>
      <c r="B22" s="27" t="s">
        <v>7</v>
      </c>
      <c r="C22" s="19">
        <v>70000</v>
      </c>
      <c r="D22" s="19">
        <f t="shared" si="1"/>
        <v>0</v>
      </c>
      <c r="E22" s="19">
        <v>70000</v>
      </c>
      <c r="F22" s="19">
        <v>8837</v>
      </c>
      <c r="G22" s="20">
        <f t="shared" si="0"/>
        <v>0.12624285714285716</v>
      </c>
    </row>
    <row r="23" spans="1:7" ht="12.75">
      <c r="A23" s="17"/>
      <c r="B23" s="56" t="s">
        <v>53</v>
      </c>
      <c r="C23" s="57">
        <f>SUM(C24:C28)</f>
        <v>4458000</v>
      </c>
      <c r="D23" s="57">
        <f t="shared" si="1"/>
        <v>430000</v>
      </c>
      <c r="E23" s="57">
        <f>SUM(E24:E28)</f>
        <v>4888000</v>
      </c>
      <c r="F23" s="57">
        <f>SUM(F24:F28)</f>
        <v>2430479</v>
      </c>
      <c r="G23" s="59">
        <f t="shared" si="0"/>
        <v>0.4972338379705401</v>
      </c>
    </row>
    <row r="24" spans="1:7" ht="12.75">
      <c r="A24" s="17"/>
      <c r="B24" s="27" t="s">
        <v>49</v>
      </c>
      <c r="C24" s="55">
        <v>970000</v>
      </c>
      <c r="D24" s="55">
        <f t="shared" si="1"/>
        <v>0</v>
      </c>
      <c r="E24" s="55">
        <v>970000</v>
      </c>
      <c r="F24" s="55">
        <v>746360</v>
      </c>
      <c r="G24" s="58">
        <f t="shared" si="0"/>
        <v>0.7694432989690722</v>
      </c>
    </row>
    <row r="25" spans="1:7" ht="12.75">
      <c r="A25" s="17"/>
      <c r="B25" s="27" t="s">
        <v>50</v>
      </c>
      <c r="C25" s="55">
        <v>1181000</v>
      </c>
      <c r="D25" s="55">
        <f t="shared" si="1"/>
        <v>0</v>
      </c>
      <c r="E25" s="55">
        <v>1181000</v>
      </c>
      <c r="F25" s="55">
        <v>444848</v>
      </c>
      <c r="G25" s="58">
        <f t="shared" si="0"/>
        <v>0.3766706181202371</v>
      </c>
    </row>
    <row r="26" spans="1:7" ht="12.75">
      <c r="A26" s="17"/>
      <c r="B26" s="27" t="s">
        <v>51</v>
      </c>
      <c r="C26" s="55">
        <v>7000</v>
      </c>
      <c r="D26" s="55">
        <f t="shared" si="1"/>
        <v>0</v>
      </c>
      <c r="E26" s="55">
        <v>7000</v>
      </c>
      <c r="F26" s="55">
        <v>8734</v>
      </c>
      <c r="G26" s="58">
        <f t="shared" si="0"/>
        <v>1.2477142857142858</v>
      </c>
    </row>
    <row r="27" spans="1:7" ht="12.75">
      <c r="A27" s="17"/>
      <c r="B27" s="27" t="s">
        <v>52</v>
      </c>
      <c r="C27" s="55">
        <v>2000000</v>
      </c>
      <c r="D27" s="55">
        <f t="shared" si="1"/>
        <v>430000</v>
      </c>
      <c r="E27" s="55">
        <v>2430000</v>
      </c>
      <c r="F27" s="55">
        <v>1054416</v>
      </c>
      <c r="G27" s="58">
        <f t="shared" si="0"/>
        <v>0.43391604938271605</v>
      </c>
    </row>
    <row r="28" spans="1:7" ht="12.75">
      <c r="A28" s="17"/>
      <c r="B28" s="27" t="s">
        <v>120</v>
      </c>
      <c r="C28" s="55">
        <v>300000</v>
      </c>
      <c r="D28" s="55">
        <f t="shared" si="1"/>
        <v>0</v>
      </c>
      <c r="E28" s="55">
        <v>300000</v>
      </c>
      <c r="F28" s="55">
        <v>176121</v>
      </c>
      <c r="G28" s="58">
        <f t="shared" si="0"/>
        <v>0.58707</v>
      </c>
    </row>
    <row r="29" spans="1:7" ht="25.5">
      <c r="A29" s="17"/>
      <c r="B29" s="27" t="s">
        <v>55</v>
      </c>
      <c r="C29" s="32">
        <v>0</v>
      </c>
      <c r="D29" s="32">
        <f>(E29-C29)</f>
        <v>0</v>
      </c>
      <c r="E29" s="32">
        <v>0</v>
      </c>
      <c r="F29" s="32">
        <v>18948</v>
      </c>
      <c r="G29" s="20">
        <v>0</v>
      </c>
    </row>
    <row r="30" spans="1:7" ht="12.75">
      <c r="A30" s="17"/>
      <c r="B30" s="27"/>
      <c r="C30" s="19"/>
      <c r="D30" s="19"/>
      <c r="E30" s="19"/>
      <c r="F30" s="19"/>
      <c r="G30" s="20"/>
    </row>
    <row r="31" spans="1:7" s="26" customFormat="1" ht="16.5" customHeight="1" thickBot="1">
      <c r="A31" s="22">
        <v>710</v>
      </c>
      <c r="B31" s="23" t="s">
        <v>8</v>
      </c>
      <c r="C31" s="24">
        <f>SUM(C32:C32)</f>
        <v>175400</v>
      </c>
      <c r="D31" s="24">
        <f>SUM(D32:D32)</f>
        <v>0</v>
      </c>
      <c r="E31" s="24">
        <f>SUM(E32:E32)</f>
        <v>175400</v>
      </c>
      <c r="F31" s="24">
        <f>SUM(F32:F32)</f>
        <v>92005</v>
      </c>
      <c r="G31" s="25">
        <f>(F31/E31)</f>
        <v>0.5245438996579247</v>
      </c>
    </row>
    <row r="32" spans="1:7" ht="12.75">
      <c r="A32" s="17"/>
      <c r="B32" s="27" t="s">
        <v>9</v>
      </c>
      <c r="C32" s="19">
        <v>175400</v>
      </c>
      <c r="D32" s="19">
        <f>(E32-C32)</f>
        <v>0</v>
      </c>
      <c r="E32" s="19">
        <v>175400</v>
      </c>
      <c r="F32" s="19">
        <v>92005</v>
      </c>
      <c r="G32" s="20">
        <f>(F32/E32)</f>
        <v>0.5245438996579247</v>
      </c>
    </row>
    <row r="33" spans="1:7" ht="12.75">
      <c r="A33" s="17"/>
      <c r="B33" s="27"/>
      <c r="C33" s="19"/>
      <c r="D33" s="19"/>
      <c r="E33" s="19"/>
      <c r="F33" s="19"/>
      <c r="G33" s="20"/>
    </row>
    <row r="34" spans="1:7" s="26" customFormat="1" ht="13.5" thickBot="1">
      <c r="A34" s="22">
        <v>750</v>
      </c>
      <c r="B34" s="23" t="s">
        <v>10</v>
      </c>
      <c r="C34" s="24">
        <f>SUM(C35:C38)</f>
        <v>81960</v>
      </c>
      <c r="D34" s="24">
        <f>SUM(D35:D37)</f>
        <v>0</v>
      </c>
      <c r="E34" s="24">
        <f>SUM(E35:E38)</f>
        <v>81960</v>
      </c>
      <c r="F34" s="24">
        <f>SUM(F35:F38)</f>
        <v>58115</v>
      </c>
      <c r="G34" s="25">
        <f>(F34/E34)</f>
        <v>0.7090653977550024</v>
      </c>
    </row>
    <row r="35" spans="1:7" ht="12.75">
      <c r="A35" s="17"/>
      <c r="B35" s="27" t="s">
        <v>11</v>
      </c>
      <c r="C35" s="19">
        <v>54000</v>
      </c>
      <c r="D35" s="19">
        <f>(E35-C35)</f>
        <v>0</v>
      </c>
      <c r="E35" s="19">
        <v>54000</v>
      </c>
      <c r="F35" s="19">
        <v>46181</v>
      </c>
      <c r="G35" s="20">
        <f>(F35/E35)</f>
        <v>0.8552037037037037</v>
      </c>
    </row>
    <row r="36" spans="1:7" ht="13.5" customHeight="1">
      <c r="A36" s="17"/>
      <c r="B36" s="27" t="s">
        <v>12</v>
      </c>
      <c r="C36" s="19">
        <v>17500</v>
      </c>
      <c r="D36" s="19">
        <f>(E36-C36)</f>
        <v>0</v>
      </c>
      <c r="E36" s="19">
        <v>17500</v>
      </c>
      <c r="F36" s="19">
        <v>6680</v>
      </c>
      <c r="G36" s="20">
        <f>(F36/E36)</f>
        <v>0.38171428571428573</v>
      </c>
    </row>
    <row r="37" spans="1:7" ht="25.5">
      <c r="A37" s="17"/>
      <c r="B37" s="27" t="s">
        <v>68</v>
      </c>
      <c r="C37" s="19">
        <v>10460</v>
      </c>
      <c r="D37" s="19">
        <f>(E37-C37)</f>
        <v>0</v>
      </c>
      <c r="E37" s="19">
        <v>10460</v>
      </c>
      <c r="F37" s="19">
        <v>5002</v>
      </c>
      <c r="G37" s="20">
        <f>(F37/E37)</f>
        <v>0.4782026768642447</v>
      </c>
    </row>
    <row r="38" spans="1:7" ht="12.75">
      <c r="A38" s="17"/>
      <c r="B38" s="27" t="s">
        <v>122</v>
      </c>
      <c r="C38" s="19">
        <v>0</v>
      </c>
      <c r="D38" s="19">
        <f>(E38-C38)</f>
        <v>0</v>
      </c>
      <c r="E38" s="19">
        <v>0</v>
      </c>
      <c r="F38" s="19">
        <v>252</v>
      </c>
      <c r="G38" s="20">
        <v>0</v>
      </c>
    </row>
    <row r="39" spans="1:7" ht="12.75">
      <c r="A39" s="17"/>
      <c r="B39" s="27"/>
      <c r="C39" s="19"/>
      <c r="D39" s="19"/>
      <c r="E39" s="19"/>
      <c r="F39" s="19"/>
      <c r="G39" s="20"/>
    </row>
    <row r="40" spans="1:7" s="26" customFormat="1" ht="28.5" customHeight="1" thickBot="1">
      <c r="A40" s="28">
        <v>754</v>
      </c>
      <c r="B40" s="23" t="s">
        <v>34</v>
      </c>
      <c r="C40" s="24">
        <f>SUM(C41:C41)</f>
        <v>0</v>
      </c>
      <c r="D40" s="24">
        <f>SUM(D41:D41)</f>
        <v>0</v>
      </c>
      <c r="E40" s="24">
        <f>SUM(E41:E41)</f>
        <v>0</v>
      </c>
      <c r="F40" s="24">
        <f>SUM(F41:F41)</f>
        <v>279</v>
      </c>
      <c r="G40" s="25">
        <v>0</v>
      </c>
    </row>
    <row r="41" spans="1:7" ht="12.75" customHeight="1">
      <c r="A41" s="17"/>
      <c r="B41" s="27" t="s">
        <v>130</v>
      </c>
      <c r="C41" s="19">
        <v>0</v>
      </c>
      <c r="D41" s="19">
        <f>(E41-C41)</f>
        <v>0</v>
      </c>
      <c r="E41" s="19">
        <v>0</v>
      </c>
      <c r="F41" s="19">
        <v>279</v>
      </c>
      <c r="G41" s="20">
        <v>0</v>
      </c>
    </row>
    <row r="42" spans="1:7" ht="4.5" customHeight="1">
      <c r="A42" s="17"/>
      <c r="B42" s="27"/>
      <c r="C42" s="19"/>
      <c r="D42" s="19"/>
      <c r="E42" s="19"/>
      <c r="F42" s="19"/>
      <c r="G42" s="20"/>
    </row>
    <row r="43" spans="1:7" ht="10.5" customHeight="1">
      <c r="A43" s="17"/>
      <c r="B43" s="27"/>
      <c r="C43" s="19"/>
      <c r="D43" s="85" t="s">
        <v>94</v>
      </c>
      <c r="E43" s="19"/>
      <c r="F43" s="19"/>
      <c r="G43" s="20"/>
    </row>
    <row r="44" spans="1:7" s="26" customFormat="1" ht="54.75" customHeight="1" thickBot="1">
      <c r="A44" s="28">
        <v>756</v>
      </c>
      <c r="B44" s="23" t="s">
        <v>66</v>
      </c>
      <c r="C44" s="24">
        <f>SUM(C46:C60)</f>
        <v>58838328</v>
      </c>
      <c r="D44" s="24">
        <f>SUM(D46:D60)</f>
        <v>208777</v>
      </c>
      <c r="E44" s="24">
        <f>SUM(E46:E60)</f>
        <v>59047105</v>
      </c>
      <c r="F44" s="24">
        <f>SUM(F46:F60)</f>
        <v>29905049</v>
      </c>
      <c r="G44" s="25">
        <f>(F44/E44)</f>
        <v>0.5064608840687448</v>
      </c>
    </row>
    <row r="45" spans="1:7" s="26" customFormat="1" ht="3.75" customHeight="1">
      <c r="A45" s="39"/>
      <c r="B45" s="38"/>
      <c r="C45" s="40"/>
      <c r="D45" s="40"/>
      <c r="E45" s="40"/>
      <c r="F45" s="40"/>
      <c r="G45" s="41"/>
    </row>
    <row r="46" spans="1:7" ht="12.75">
      <c r="A46" s="17"/>
      <c r="B46" s="27" t="s">
        <v>76</v>
      </c>
      <c r="C46" s="19">
        <v>31175428</v>
      </c>
      <c r="D46" s="19">
        <f>(E46-C46)</f>
        <v>208777</v>
      </c>
      <c r="E46" s="19">
        <v>31384205</v>
      </c>
      <c r="F46" s="19">
        <v>13429331</v>
      </c>
      <c r="G46" s="20">
        <f>(F46/E46)</f>
        <v>0.42790094571457205</v>
      </c>
    </row>
    <row r="47" spans="1:7" ht="12.75">
      <c r="A47" s="17"/>
      <c r="B47" s="27" t="s">
        <v>57</v>
      </c>
      <c r="C47" s="19">
        <v>721000</v>
      </c>
      <c r="D47" s="19">
        <f>(E47-C47)</f>
        <v>0</v>
      </c>
      <c r="E47" s="19">
        <v>721000</v>
      </c>
      <c r="F47" s="19">
        <v>574233</v>
      </c>
      <c r="G47" s="20">
        <f>(F47/E47)</f>
        <v>0.7964396671289875</v>
      </c>
    </row>
    <row r="48" spans="1:7" ht="12.75">
      <c r="A48" s="17"/>
      <c r="B48" s="27" t="s">
        <v>13</v>
      </c>
      <c r="C48" s="19">
        <v>22766000</v>
      </c>
      <c r="D48" s="19">
        <f aca="true" t="shared" si="2" ref="D48:D67">(E48-C48)</f>
        <v>0</v>
      </c>
      <c r="E48" s="19">
        <v>22766000</v>
      </c>
      <c r="F48" s="19">
        <v>13367945</v>
      </c>
      <c r="G48" s="20">
        <f aca="true" t="shared" si="3" ref="G48:G60">(F48/E48)</f>
        <v>0.5871890099270842</v>
      </c>
    </row>
    <row r="49" spans="1:7" ht="12.75">
      <c r="A49" s="17"/>
      <c r="B49" s="27" t="s">
        <v>14</v>
      </c>
      <c r="C49" s="19">
        <v>57500</v>
      </c>
      <c r="D49" s="19">
        <f t="shared" si="2"/>
        <v>0</v>
      </c>
      <c r="E49" s="19">
        <v>57500</v>
      </c>
      <c r="F49" s="19">
        <v>35085</v>
      </c>
      <c r="G49" s="20">
        <f t="shared" si="3"/>
        <v>0.6101739130434782</v>
      </c>
    </row>
    <row r="50" spans="1:7" ht="12.75">
      <c r="A50" s="17"/>
      <c r="B50" s="27" t="s">
        <v>15</v>
      </c>
      <c r="C50" s="19">
        <v>614500</v>
      </c>
      <c r="D50" s="19">
        <f t="shared" si="2"/>
        <v>0</v>
      </c>
      <c r="E50" s="19">
        <v>614500</v>
      </c>
      <c r="F50" s="19">
        <v>299628</v>
      </c>
      <c r="G50" s="20">
        <f t="shared" si="3"/>
        <v>0.48759641985353946</v>
      </c>
    </row>
    <row r="51" spans="1:7" ht="12.75">
      <c r="A51" s="17"/>
      <c r="B51" s="27" t="s">
        <v>16</v>
      </c>
      <c r="C51" s="19">
        <v>270000</v>
      </c>
      <c r="D51" s="19">
        <f t="shared" si="2"/>
        <v>0</v>
      </c>
      <c r="E51" s="19">
        <v>270000</v>
      </c>
      <c r="F51" s="19">
        <v>110567</v>
      </c>
      <c r="G51" s="20">
        <f t="shared" si="3"/>
        <v>0.40950740740740743</v>
      </c>
    </row>
    <row r="52" spans="1:7" ht="12.75">
      <c r="A52" s="17"/>
      <c r="B52" s="27" t="s">
        <v>17</v>
      </c>
      <c r="C52" s="19">
        <v>123600</v>
      </c>
      <c r="D52" s="19">
        <f t="shared" si="2"/>
        <v>0</v>
      </c>
      <c r="E52" s="19">
        <v>123600</v>
      </c>
      <c r="F52" s="19">
        <v>100882</v>
      </c>
      <c r="G52" s="20">
        <f t="shared" si="3"/>
        <v>0.8161974110032363</v>
      </c>
    </row>
    <row r="53" spans="1:7" ht="12.75">
      <c r="A53" s="17"/>
      <c r="B53" s="27" t="s">
        <v>18</v>
      </c>
      <c r="C53" s="19">
        <v>12700</v>
      </c>
      <c r="D53" s="19">
        <f t="shared" si="2"/>
        <v>0</v>
      </c>
      <c r="E53" s="19">
        <v>12700</v>
      </c>
      <c r="F53" s="19">
        <v>7947</v>
      </c>
      <c r="G53" s="20">
        <f t="shared" si="3"/>
        <v>0.625748031496063</v>
      </c>
    </row>
    <row r="54" spans="1:7" ht="12.75" customHeight="1">
      <c r="A54" s="29"/>
      <c r="B54" s="27" t="s">
        <v>63</v>
      </c>
      <c r="C54" s="19">
        <v>700000</v>
      </c>
      <c r="D54" s="19">
        <f t="shared" si="2"/>
        <v>0</v>
      </c>
      <c r="E54" s="19">
        <v>700000</v>
      </c>
      <c r="F54" s="19">
        <v>563379</v>
      </c>
      <c r="G54" s="20">
        <f t="shared" si="3"/>
        <v>0.8048271428571429</v>
      </c>
    </row>
    <row r="55" spans="1:7" ht="12.75" customHeight="1">
      <c r="A55" s="29"/>
      <c r="B55" s="27" t="s">
        <v>19</v>
      </c>
      <c r="C55" s="19">
        <v>699200</v>
      </c>
      <c r="D55" s="19">
        <f t="shared" si="2"/>
        <v>0</v>
      </c>
      <c r="E55" s="19">
        <v>699200</v>
      </c>
      <c r="F55" s="19">
        <v>335328</v>
      </c>
      <c r="G55" s="20">
        <f t="shared" si="3"/>
        <v>0.4795881006864989</v>
      </c>
    </row>
    <row r="56" spans="1:7" ht="12.75">
      <c r="A56" s="17"/>
      <c r="B56" s="27" t="s">
        <v>21</v>
      </c>
      <c r="C56" s="19">
        <v>432600</v>
      </c>
      <c r="D56" s="19">
        <f t="shared" si="2"/>
        <v>0</v>
      </c>
      <c r="E56" s="19">
        <v>432600</v>
      </c>
      <c r="F56" s="19">
        <v>154721</v>
      </c>
      <c r="G56" s="20">
        <f t="shared" si="3"/>
        <v>0.35765372168284787</v>
      </c>
    </row>
    <row r="57" spans="1:7" ht="12.75">
      <c r="A57" s="17"/>
      <c r="B57" s="27" t="s">
        <v>43</v>
      </c>
      <c r="C57" s="19">
        <v>95800</v>
      </c>
      <c r="D57" s="19">
        <f t="shared" si="2"/>
        <v>0</v>
      </c>
      <c r="E57" s="19">
        <v>95800</v>
      </c>
      <c r="F57" s="19">
        <v>52492</v>
      </c>
      <c r="G57" s="20">
        <f t="shared" si="3"/>
        <v>0.5479331941544885</v>
      </c>
    </row>
    <row r="58" spans="1:7" ht="25.5">
      <c r="A58" s="17"/>
      <c r="B58" s="27" t="s">
        <v>27</v>
      </c>
      <c r="C58" s="19">
        <v>920000</v>
      </c>
      <c r="D58" s="19">
        <f t="shared" si="2"/>
        <v>0</v>
      </c>
      <c r="E58" s="19">
        <v>920000</v>
      </c>
      <c r="F58" s="19">
        <v>656276</v>
      </c>
      <c r="G58" s="20">
        <f t="shared" si="3"/>
        <v>0.7133434782608695</v>
      </c>
    </row>
    <row r="59" spans="1:7" ht="12.75">
      <c r="A59" s="17"/>
      <c r="B59" s="27" t="s">
        <v>20</v>
      </c>
      <c r="C59" s="19">
        <v>44000</v>
      </c>
      <c r="D59" s="19">
        <f t="shared" si="2"/>
        <v>0</v>
      </c>
      <c r="E59" s="19">
        <v>44000</v>
      </c>
      <c r="F59" s="19">
        <v>39384</v>
      </c>
      <c r="G59" s="20">
        <f t="shared" si="3"/>
        <v>0.895090909090909</v>
      </c>
    </row>
    <row r="60" spans="1:7" ht="25.5">
      <c r="A60" s="17"/>
      <c r="B60" s="27" t="s">
        <v>69</v>
      </c>
      <c r="C60" s="19">
        <v>206000</v>
      </c>
      <c r="D60" s="19">
        <f t="shared" si="2"/>
        <v>0</v>
      </c>
      <c r="E60" s="19">
        <v>206000</v>
      </c>
      <c r="F60" s="19">
        <v>177851</v>
      </c>
      <c r="G60" s="20">
        <f t="shared" si="3"/>
        <v>0.8633543689320389</v>
      </c>
    </row>
    <row r="61" spans="1:7" ht="12.75">
      <c r="A61" s="17"/>
      <c r="B61" s="27"/>
      <c r="C61" s="19"/>
      <c r="D61" s="85" t="s">
        <v>95</v>
      </c>
      <c r="E61" s="19"/>
      <c r="F61" s="19"/>
      <c r="G61" s="20"/>
    </row>
    <row r="62" spans="1:7" s="26" customFormat="1" ht="15" customHeight="1" thickBot="1">
      <c r="A62" s="22">
        <v>758</v>
      </c>
      <c r="B62" s="23" t="s">
        <v>22</v>
      </c>
      <c r="C62" s="24">
        <f>SUM(C64:C66)</f>
        <v>24075422</v>
      </c>
      <c r="D62" s="24">
        <f>SUM(D64:D66)</f>
        <v>-1147692</v>
      </c>
      <c r="E62" s="24">
        <f>SUM(E64:E66)</f>
        <v>22927730</v>
      </c>
      <c r="F62" s="24">
        <f>SUM(F64:F67)</f>
        <v>13944481</v>
      </c>
      <c r="G62" s="25">
        <f>(F62/E62)</f>
        <v>0.6081928302540199</v>
      </c>
    </row>
    <row r="63" spans="1:7" s="26" customFormat="1" ht="2.25" customHeight="1">
      <c r="A63" s="50"/>
      <c r="B63" s="38"/>
      <c r="C63" s="40"/>
      <c r="D63" s="40"/>
      <c r="E63" s="40"/>
      <c r="F63" s="40"/>
      <c r="G63" s="41"/>
    </row>
    <row r="64" spans="1:7" ht="12.75">
      <c r="A64" s="17"/>
      <c r="B64" s="27" t="s">
        <v>58</v>
      </c>
      <c r="C64" s="19">
        <v>1504333</v>
      </c>
      <c r="D64" s="19">
        <f t="shared" si="2"/>
        <v>0</v>
      </c>
      <c r="E64" s="19">
        <v>1504333</v>
      </c>
      <c r="F64" s="19">
        <v>752166</v>
      </c>
      <c r="G64" s="20">
        <f>(F64/E64)</f>
        <v>0.4999996676267821</v>
      </c>
    </row>
    <row r="65" spans="1:7" ht="12.75">
      <c r="A65" s="17"/>
      <c r="B65" s="27" t="s">
        <v>23</v>
      </c>
      <c r="C65" s="19">
        <v>22271089</v>
      </c>
      <c r="D65" s="19">
        <f t="shared" si="2"/>
        <v>-1147692</v>
      </c>
      <c r="E65" s="19">
        <v>21123397</v>
      </c>
      <c r="F65" s="19">
        <v>12999016</v>
      </c>
      <c r="G65" s="20">
        <f>(F65/E65)</f>
        <v>0.6153847319159887</v>
      </c>
    </row>
    <row r="66" spans="1:7" ht="12.75">
      <c r="A66" s="17"/>
      <c r="B66" s="27" t="s">
        <v>24</v>
      </c>
      <c r="C66" s="19">
        <v>300000</v>
      </c>
      <c r="D66" s="19">
        <f t="shared" si="2"/>
        <v>0</v>
      </c>
      <c r="E66" s="19">
        <v>300000</v>
      </c>
      <c r="F66" s="19">
        <v>193089</v>
      </c>
      <c r="G66" s="20">
        <f>(F66/E66)</f>
        <v>0.64363</v>
      </c>
    </row>
    <row r="67" spans="1:7" ht="12.75" customHeight="1">
      <c r="A67" s="17"/>
      <c r="B67" s="27" t="s">
        <v>118</v>
      </c>
      <c r="C67" s="19">
        <v>0</v>
      </c>
      <c r="D67" s="19">
        <f t="shared" si="2"/>
        <v>0</v>
      </c>
      <c r="E67" s="19">
        <v>0</v>
      </c>
      <c r="F67" s="19">
        <v>210</v>
      </c>
      <c r="G67" s="20">
        <v>0</v>
      </c>
    </row>
    <row r="68" spans="1:7" ht="6.75" customHeight="1">
      <c r="A68" s="17"/>
      <c r="B68" s="27" t="s">
        <v>44</v>
      </c>
      <c r="C68" s="19"/>
      <c r="D68" s="53"/>
      <c r="E68" s="19"/>
      <c r="F68" s="19"/>
      <c r="G68" s="20"/>
    </row>
    <row r="69" spans="1:7" s="26" customFormat="1" ht="15.75" customHeight="1" thickBot="1">
      <c r="A69" s="22">
        <v>801</v>
      </c>
      <c r="B69" s="23" t="s">
        <v>25</v>
      </c>
      <c r="C69" s="24">
        <f>SUM(C71:C72)</f>
        <v>706500</v>
      </c>
      <c r="D69" s="24">
        <f>SUM(D71:D71)</f>
        <v>0</v>
      </c>
      <c r="E69" s="24">
        <f>SUM(E71:E72)</f>
        <v>706500</v>
      </c>
      <c r="F69" s="24">
        <f>SUM(F71:F72)</f>
        <v>539476</v>
      </c>
      <c r="G69" s="25">
        <f>(F69/E69)</f>
        <v>0.763589525831564</v>
      </c>
    </row>
    <row r="70" spans="1:7" s="26" customFormat="1" ht="4.5" customHeight="1">
      <c r="A70" s="50"/>
      <c r="B70" s="38"/>
      <c r="C70" s="40"/>
      <c r="D70" s="40"/>
      <c r="E70" s="40"/>
      <c r="F70" s="40"/>
      <c r="G70" s="41"/>
    </row>
    <row r="71" spans="1:7" ht="25.5">
      <c r="A71" s="17"/>
      <c r="B71" s="31" t="s">
        <v>70</v>
      </c>
      <c r="C71" s="19">
        <v>706500</v>
      </c>
      <c r="D71" s="19">
        <f>(E71-C71)</f>
        <v>0</v>
      </c>
      <c r="E71" s="19">
        <v>706500</v>
      </c>
      <c r="F71" s="19">
        <v>490799</v>
      </c>
      <c r="G71" s="20">
        <f>(F71/E71)</f>
        <v>0.694690728945506</v>
      </c>
    </row>
    <row r="72" spans="1:7" ht="25.5">
      <c r="A72" s="17"/>
      <c r="B72" s="31" t="s">
        <v>131</v>
      </c>
      <c r="C72" s="19">
        <v>0</v>
      </c>
      <c r="D72" s="19">
        <f>(E72-C72)</f>
        <v>0</v>
      </c>
      <c r="E72" s="19">
        <v>0</v>
      </c>
      <c r="F72" s="19">
        <v>48677</v>
      </c>
      <c r="G72" s="20">
        <v>0</v>
      </c>
    </row>
    <row r="73" spans="1:7" ht="12.75">
      <c r="A73" s="17"/>
      <c r="B73" s="31"/>
      <c r="C73" s="19"/>
      <c r="D73" s="19"/>
      <c r="E73" s="19"/>
      <c r="F73" s="19"/>
      <c r="G73" s="20"/>
    </row>
    <row r="74" spans="1:7" s="26" customFormat="1" ht="13.5" thickBot="1">
      <c r="A74" s="22">
        <v>851</v>
      </c>
      <c r="B74" s="23" t="s">
        <v>26</v>
      </c>
      <c r="C74" s="24">
        <f>SUM(C76:C76)</f>
        <v>0</v>
      </c>
      <c r="D74" s="24">
        <f>SUM(D76:D76)</f>
        <v>0</v>
      </c>
      <c r="E74" s="24">
        <f>SUM(E76:E76)</f>
        <v>0</v>
      </c>
      <c r="F74" s="24">
        <f>SUM(F76:F76)</f>
        <v>3645</v>
      </c>
      <c r="G74" s="25">
        <v>0</v>
      </c>
    </row>
    <row r="75" spans="1:7" s="26" customFormat="1" ht="4.5" customHeight="1">
      <c r="A75" s="50"/>
      <c r="B75" s="38"/>
      <c r="C75" s="40"/>
      <c r="D75" s="40"/>
      <c r="E75" s="40"/>
      <c r="F75" s="40"/>
      <c r="G75" s="41"/>
    </row>
    <row r="76" spans="1:7" ht="12.75">
      <c r="A76" s="17"/>
      <c r="B76" s="31" t="s">
        <v>132</v>
      </c>
      <c r="C76" s="19">
        <v>0</v>
      </c>
      <c r="D76" s="19">
        <f>(E76-C76)</f>
        <v>0</v>
      </c>
      <c r="E76" s="19">
        <v>0</v>
      </c>
      <c r="F76" s="19">
        <v>3645</v>
      </c>
      <c r="G76" s="20">
        <v>0</v>
      </c>
    </row>
    <row r="77" spans="1:7" ht="12.75">
      <c r="A77" s="17"/>
      <c r="B77" s="27"/>
      <c r="C77" s="19"/>
      <c r="D77" s="19"/>
      <c r="E77" s="19"/>
      <c r="F77" s="19"/>
      <c r="G77" s="20"/>
    </row>
    <row r="78" spans="1:7" s="26" customFormat="1" ht="13.5" thickBot="1">
      <c r="A78" s="22">
        <v>852</v>
      </c>
      <c r="B78" s="23" t="s">
        <v>59</v>
      </c>
      <c r="C78" s="24">
        <f>SUM(C80:C82)</f>
        <v>42100</v>
      </c>
      <c r="D78" s="24">
        <f>SUM(D80:D82)</f>
        <v>0</v>
      </c>
      <c r="E78" s="24">
        <f>SUM(E80:E82)</f>
        <v>42100</v>
      </c>
      <c r="F78" s="24">
        <f>SUM(F80:F82)</f>
        <v>26389</v>
      </c>
      <c r="G78" s="25">
        <f>(F78/E78)</f>
        <v>0.6268171021377672</v>
      </c>
    </row>
    <row r="79" spans="1:7" s="26" customFormat="1" ht="3" customHeight="1">
      <c r="A79" s="50"/>
      <c r="B79" s="38"/>
      <c r="C79" s="40"/>
      <c r="D79" s="40"/>
      <c r="E79" s="40"/>
      <c r="F79" s="40"/>
      <c r="G79" s="41"/>
    </row>
    <row r="80" spans="1:7" ht="12.75">
      <c r="A80" s="17"/>
      <c r="B80" s="27" t="s">
        <v>28</v>
      </c>
      <c r="C80" s="19">
        <v>42000</v>
      </c>
      <c r="D80" s="19">
        <f>(E80-C80)</f>
        <v>0</v>
      </c>
      <c r="E80" s="19">
        <v>42000</v>
      </c>
      <c r="F80" s="19">
        <v>24908</v>
      </c>
      <c r="G80" s="20">
        <f>(F80/E80)</f>
        <v>0.593047619047619</v>
      </c>
    </row>
    <row r="81" spans="1:7" ht="38.25">
      <c r="A81" s="17"/>
      <c r="B81" s="27" t="s">
        <v>64</v>
      </c>
      <c r="C81" s="19">
        <v>100</v>
      </c>
      <c r="D81" s="19">
        <f>(E81-C81)</f>
        <v>0</v>
      </c>
      <c r="E81" s="19">
        <v>100</v>
      </c>
      <c r="F81" s="19">
        <v>128</v>
      </c>
      <c r="G81" s="20">
        <f>(F81/E81)</f>
        <v>1.28</v>
      </c>
    </row>
    <row r="82" spans="1:7" ht="12.75">
      <c r="A82" s="17"/>
      <c r="B82" s="27" t="s">
        <v>133</v>
      </c>
      <c r="C82" s="19">
        <v>0</v>
      </c>
      <c r="D82" s="19">
        <f>(E82-C82)</f>
        <v>0</v>
      </c>
      <c r="E82" s="19">
        <v>0</v>
      </c>
      <c r="F82" s="19">
        <v>1353</v>
      </c>
      <c r="G82" s="20">
        <v>0</v>
      </c>
    </row>
    <row r="83" spans="1:7" ht="12.75">
      <c r="A83" s="17"/>
      <c r="B83" s="27"/>
      <c r="C83" s="19"/>
      <c r="D83" s="19"/>
      <c r="E83" s="19"/>
      <c r="F83" s="19"/>
      <c r="G83" s="20"/>
    </row>
    <row r="84" spans="1:7" s="26" customFormat="1" ht="12.75" customHeight="1" thickBot="1">
      <c r="A84" s="22">
        <v>853</v>
      </c>
      <c r="B84" s="23" t="s">
        <v>62</v>
      </c>
      <c r="C84" s="24">
        <f>SUM(C86:C87)</f>
        <v>52400</v>
      </c>
      <c r="D84" s="24">
        <f>SUM(D86:D86)</f>
        <v>0</v>
      </c>
      <c r="E84" s="24">
        <f>SUM(E86:E87)</f>
        <v>52400</v>
      </c>
      <c r="F84" s="24">
        <f>SUM(F86:F87)</f>
        <v>22352</v>
      </c>
      <c r="G84" s="25">
        <f>(F84/E84)</f>
        <v>0.4265648854961832</v>
      </c>
    </row>
    <row r="85" spans="1:7" s="26" customFormat="1" ht="2.25" customHeight="1">
      <c r="A85" s="50"/>
      <c r="B85" s="38"/>
      <c r="C85" s="40"/>
      <c r="D85" s="40"/>
      <c r="E85" s="40"/>
      <c r="F85" s="40"/>
      <c r="G85" s="41"/>
    </row>
    <row r="86" spans="1:7" ht="12.75">
      <c r="A86" s="17"/>
      <c r="B86" s="27" t="s">
        <v>140</v>
      </c>
      <c r="C86" s="19">
        <v>52400</v>
      </c>
      <c r="D86" s="19">
        <f>(E86-C86)</f>
        <v>0</v>
      </c>
      <c r="E86" s="19">
        <v>52400</v>
      </c>
      <c r="F86" s="19">
        <v>22048</v>
      </c>
      <c r="G86" s="20">
        <f>(F86/E86)</f>
        <v>0.420763358778626</v>
      </c>
    </row>
    <row r="87" spans="1:7" ht="12.75">
      <c r="A87" s="17"/>
      <c r="B87" s="27" t="s">
        <v>129</v>
      </c>
      <c r="C87" s="19">
        <v>0</v>
      </c>
      <c r="D87" s="19"/>
      <c r="E87" s="19">
        <v>0</v>
      </c>
      <c r="F87" s="19">
        <v>304</v>
      </c>
      <c r="G87" s="20">
        <v>0</v>
      </c>
    </row>
    <row r="88" spans="1:7" ht="12.75">
      <c r="A88" s="17"/>
      <c r="B88" s="27"/>
      <c r="C88" s="19"/>
      <c r="D88" s="19"/>
      <c r="E88" s="19"/>
      <c r="F88" s="19"/>
      <c r="G88" s="20"/>
    </row>
    <row r="89" spans="1:7" s="26" customFormat="1" ht="13.5" thickBot="1">
      <c r="A89" s="22">
        <v>854</v>
      </c>
      <c r="B89" s="23" t="s">
        <v>90</v>
      </c>
      <c r="C89" s="24">
        <f>SUM(C91:C91)</f>
        <v>0</v>
      </c>
      <c r="D89" s="24">
        <f>SUM(D91:D91)</f>
        <v>0</v>
      </c>
      <c r="E89" s="24">
        <f>SUM(E91:E91)</f>
        <v>0</v>
      </c>
      <c r="F89" s="24">
        <f>SUM(F91:F91)</f>
        <v>2</v>
      </c>
      <c r="G89" s="25">
        <v>0</v>
      </c>
    </row>
    <row r="90" spans="1:7" s="26" customFormat="1" ht="2.25" customHeight="1">
      <c r="A90" s="50"/>
      <c r="B90" s="38"/>
      <c r="C90" s="40"/>
      <c r="D90" s="40"/>
      <c r="E90" s="40"/>
      <c r="F90" s="40"/>
      <c r="G90" s="41"/>
    </row>
    <row r="91" spans="1:7" ht="12" customHeight="1">
      <c r="A91" s="17"/>
      <c r="B91" s="31" t="s">
        <v>134</v>
      </c>
      <c r="C91" s="19">
        <v>0</v>
      </c>
      <c r="D91" s="19">
        <f>(E91-C91)</f>
        <v>0</v>
      </c>
      <c r="E91" s="19">
        <v>0</v>
      </c>
      <c r="F91" s="19">
        <v>2</v>
      </c>
      <c r="G91" s="20">
        <v>0</v>
      </c>
    </row>
    <row r="92" spans="1:7" ht="12.75">
      <c r="A92" s="17"/>
      <c r="B92" s="27"/>
      <c r="C92" s="19"/>
      <c r="D92" s="19"/>
      <c r="E92" s="19"/>
      <c r="F92" s="19"/>
      <c r="G92" s="20"/>
    </row>
    <row r="93" spans="1:7" s="26" customFormat="1" ht="13.5" thickBot="1">
      <c r="A93" s="22">
        <v>900</v>
      </c>
      <c r="B93" s="23" t="s">
        <v>29</v>
      </c>
      <c r="C93" s="24">
        <f>SUM(C95:C96)</f>
        <v>50000</v>
      </c>
      <c r="D93" s="24">
        <f>SUM(D95:D96)</f>
        <v>0</v>
      </c>
      <c r="E93" s="24">
        <f>SUM(E95:E96)</f>
        <v>50000</v>
      </c>
      <c r="F93" s="24">
        <f>SUM(F95:F96)</f>
        <v>30948</v>
      </c>
      <c r="G93" s="25">
        <f>(F93/E93)</f>
        <v>0.61896</v>
      </c>
    </row>
    <row r="94" spans="1:7" s="26" customFormat="1" ht="2.25" customHeight="1">
      <c r="A94" s="50"/>
      <c r="B94" s="38"/>
      <c r="C94" s="40"/>
      <c r="D94" s="40"/>
      <c r="E94" s="40"/>
      <c r="F94" s="40"/>
      <c r="G94" s="41"/>
    </row>
    <row r="95" spans="1:7" s="26" customFormat="1" ht="12.75">
      <c r="A95" s="50"/>
      <c r="B95" s="31" t="s">
        <v>56</v>
      </c>
      <c r="C95" s="32">
        <v>50000</v>
      </c>
      <c r="D95" s="19">
        <f>(E95-C95)</f>
        <v>0</v>
      </c>
      <c r="E95" s="32">
        <v>50000</v>
      </c>
      <c r="F95" s="32">
        <v>25347</v>
      </c>
      <c r="G95" s="20">
        <f>(F95/E95)</f>
        <v>0.50694</v>
      </c>
    </row>
    <row r="96" spans="1:7" s="26" customFormat="1" ht="12.75">
      <c r="A96" s="50"/>
      <c r="B96" s="31" t="s">
        <v>135</v>
      </c>
      <c r="C96" s="32">
        <v>0</v>
      </c>
      <c r="D96" s="19">
        <f>(E96-C96)</f>
        <v>0</v>
      </c>
      <c r="E96" s="32">
        <v>0</v>
      </c>
      <c r="F96" s="32">
        <v>5601</v>
      </c>
      <c r="G96" s="20">
        <v>0</v>
      </c>
    </row>
    <row r="97" spans="1:7" s="26" customFormat="1" ht="10.5" customHeight="1">
      <c r="A97" s="50"/>
      <c r="B97" s="31"/>
      <c r="C97" s="32"/>
      <c r="D97" s="53" t="s">
        <v>96</v>
      </c>
      <c r="E97" s="32"/>
      <c r="F97" s="32"/>
      <c r="G97" s="20"/>
    </row>
    <row r="98" spans="1:7" s="26" customFormat="1" ht="13.5" thickBot="1">
      <c r="A98" s="22">
        <v>921</v>
      </c>
      <c r="B98" s="23" t="s">
        <v>30</v>
      </c>
      <c r="C98" s="24">
        <f>SUM(C100:C101)</f>
        <v>0</v>
      </c>
      <c r="D98" s="24">
        <f>SUM(D100:D101)</f>
        <v>3000</v>
      </c>
      <c r="E98" s="24">
        <f>SUM(E100:E101)</f>
        <v>3000</v>
      </c>
      <c r="F98" s="24">
        <f>SUM(F100:F101)</f>
        <v>3788</v>
      </c>
      <c r="G98" s="25">
        <f>(F98/E98)</f>
        <v>1.2626666666666666</v>
      </c>
    </row>
    <row r="99" spans="1:7" s="26" customFormat="1" ht="2.25" customHeight="1">
      <c r="A99" s="50"/>
      <c r="B99" s="38"/>
      <c r="C99" s="40"/>
      <c r="D99" s="40"/>
      <c r="E99" s="40"/>
      <c r="F99" s="40"/>
      <c r="G99" s="41"/>
    </row>
    <row r="100" spans="1:7" s="26" customFormat="1" ht="25.5">
      <c r="A100" s="50"/>
      <c r="B100" s="31" t="s">
        <v>71</v>
      </c>
      <c r="C100" s="32">
        <v>0</v>
      </c>
      <c r="D100" s="19">
        <f>(E100-C100)</f>
        <v>3000</v>
      </c>
      <c r="E100" s="32">
        <v>3000</v>
      </c>
      <c r="F100" s="32">
        <v>0</v>
      </c>
      <c r="G100" s="20">
        <f>(F100/E100)</f>
        <v>0</v>
      </c>
    </row>
    <row r="101" spans="1:7" s="26" customFormat="1" ht="12.75">
      <c r="A101" s="50"/>
      <c r="B101" s="31" t="s">
        <v>136</v>
      </c>
      <c r="C101" s="32">
        <v>0</v>
      </c>
      <c r="D101" s="19">
        <f>(E101-C101)</f>
        <v>0</v>
      </c>
      <c r="E101" s="32">
        <v>0</v>
      </c>
      <c r="F101" s="32">
        <v>3788</v>
      </c>
      <c r="G101" s="20">
        <v>0</v>
      </c>
    </row>
    <row r="102" spans="1:7" s="26" customFormat="1" ht="12.75">
      <c r="A102" s="50"/>
      <c r="B102" s="38" t="s">
        <v>44</v>
      </c>
      <c r="C102" s="40"/>
      <c r="D102" s="53" t="s">
        <v>97</v>
      </c>
      <c r="E102" s="40"/>
      <c r="F102" s="40"/>
      <c r="G102" s="41"/>
    </row>
    <row r="103" spans="1:7" s="26" customFormat="1" ht="13.5" thickBot="1">
      <c r="A103" s="22">
        <v>926</v>
      </c>
      <c r="B103" s="23" t="s">
        <v>31</v>
      </c>
      <c r="C103" s="24">
        <f>SUM(C105:C109)</f>
        <v>896500</v>
      </c>
      <c r="D103" s="24">
        <f>SUM(D105:D109)</f>
        <v>152594</v>
      </c>
      <c r="E103" s="24">
        <f>SUM(E105:E109)</f>
        <v>1049094</v>
      </c>
      <c r="F103" s="24">
        <f>SUM(F105:F109)</f>
        <v>785872</v>
      </c>
      <c r="G103" s="25">
        <f>(F103/E103)</f>
        <v>0.7490958865459149</v>
      </c>
    </row>
    <row r="104" spans="1:7" s="26" customFormat="1" ht="2.25" customHeight="1">
      <c r="A104" s="50"/>
      <c r="B104" s="63"/>
      <c r="C104" s="40"/>
      <c r="D104" s="40"/>
      <c r="E104" s="40"/>
      <c r="F104" s="40"/>
      <c r="G104" s="41"/>
    </row>
    <row r="105" spans="1:7" ht="12.75" customHeight="1">
      <c r="A105" s="17"/>
      <c r="B105" s="2" t="s">
        <v>72</v>
      </c>
      <c r="C105" s="19">
        <v>120000</v>
      </c>
      <c r="D105" s="19">
        <f>(E105-C105)</f>
        <v>0</v>
      </c>
      <c r="E105" s="19">
        <v>120000</v>
      </c>
      <c r="F105" s="19">
        <v>97430</v>
      </c>
      <c r="G105" s="20">
        <f>(F105/E105)</f>
        <v>0.8119166666666666</v>
      </c>
    </row>
    <row r="106" spans="1:7" ht="25.5">
      <c r="A106" s="17"/>
      <c r="B106" s="27" t="s">
        <v>113</v>
      </c>
      <c r="C106" s="19">
        <v>215000</v>
      </c>
      <c r="D106" s="19">
        <f>(E106-C106)</f>
        <v>152594</v>
      </c>
      <c r="E106" s="19">
        <v>367594</v>
      </c>
      <c r="F106" s="19">
        <v>416546</v>
      </c>
      <c r="G106" s="20">
        <f>(F106/E106)</f>
        <v>1.1331686589008525</v>
      </c>
    </row>
    <row r="107" spans="1:7" ht="25.5">
      <c r="A107" s="17"/>
      <c r="B107" s="27" t="s">
        <v>77</v>
      </c>
      <c r="C107" s="19">
        <v>440000</v>
      </c>
      <c r="D107" s="19">
        <f>(E107-C107)</f>
        <v>0</v>
      </c>
      <c r="E107" s="19">
        <v>440000</v>
      </c>
      <c r="F107" s="19">
        <v>263415</v>
      </c>
      <c r="G107" s="20">
        <f>(F107/E107)</f>
        <v>0.5986704545454545</v>
      </c>
    </row>
    <row r="108" spans="1:7" ht="12.75" customHeight="1">
      <c r="A108" s="17"/>
      <c r="B108" s="27" t="s">
        <v>121</v>
      </c>
      <c r="C108" s="19">
        <v>121500</v>
      </c>
      <c r="D108" s="19">
        <f>(E108-C108)</f>
        <v>0</v>
      </c>
      <c r="E108" s="19">
        <v>121500</v>
      </c>
      <c r="F108" s="19">
        <v>6430</v>
      </c>
      <c r="G108" s="20">
        <f>(F108/E108)</f>
        <v>0.05292181069958848</v>
      </c>
    </row>
    <row r="109" spans="1:7" ht="12.75" customHeight="1">
      <c r="A109" s="17"/>
      <c r="B109" s="27" t="s">
        <v>137</v>
      </c>
      <c r="C109" s="19">
        <v>0</v>
      </c>
      <c r="D109" s="19">
        <f>(E109-C109)</f>
        <v>0</v>
      </c>
      <c r="E109" s="19">
        <v>0</v>
      </c>
      <c r="F109" s="19">
        <v>2051</v>
      </c>
      <c r="G109" s="20">
        <v>0</v>
      </c>
    </row>
    <row r="110" spans="1:7" ht="5.25" customHeight="1">
      <c r="A110" s="61"/>
      <c r="B110" s="62"/>
      <c r="C110" s="19"/>
      <c r="D110" s="19"/>
      <c r="E110" s="19"/>
      <c r="F110" s="19"/>
      <c r="G110" s="20"/>
    </row>
    <row r="111" spans="1:7" s="26" customFormat="1" ht="15.75" customHeight="1">
      <c r="A111" s="34"/>
      <c r="B111" s="35" t="s">
        <v>32</v>
      </c>
      <c r="C111" s="36">
        <f>SUM(C103,C98,C93,C89,C84,C78,C74,C69,C62,C44,C40,C34,C31,C20,C15)</f>
        <v>109132610</v>
      </c>
      <c r="D111" s="36">
        <f>SUM(D103,D98,D93,D89,D84,D78,D74,D69,D62,D44,D40,D34,D31,D20,D15)</f>
        <v>-225123</v>
      </c>
      <c r="E111" s="36">
        <f>SUM(E103,E98,E93,E89,E84,E78,E74,E69,E62,E44,E40,E34,E31,E20,E15)</f>
        <v>108907487</v>
      </c>
      <c r="F111" s="36">
        <f>SUM(F103,F98,F93,F89,F84,F78,F74,F69,F62,F44,F40,F34,F31,F20,F15)</f>
        <v>56422004</v>
      </c>
      <c r="G111" s="37">
        <f>(F111/E111)</f>
        <v>0.5180727749231786</v>
      </c>
    </row>
    <row r="112" spans="1:7" ht="6.75" customHeight="1">
      <c r="A112" s="17"/>
      <c r="B112" s="27"/>
      <c r="C112" s="19"/>
      <c r="D112" s="19"/>
      <c r="E112" s="19"/>
      <c r="F112" s="19"/>
      <c r="G112" s="20"/>
    </row>
    <row r="113" spans="1:7" ht="12.75">
      <c r="A113" s="17"/>
      <c r="B113" s="38" t="s">
        <v>78</v>
      </c>
      <c r="C113" s="19"/>
      <c r="D113" s="19"/>
      <c r="E113" s="19"/>
      <c r="F113" s="19"/>
      <c r="G113" s="20"/>
    </row>
    <row r="114" spans="1:7" ht="11.25" customHeight="1">
      <c r="A114" s="17"/>
      <c r="B114" s="27"/>
      <c r="C114" s="19"/>
      <c r="D114" s="53" t="s">
        <v>98</v>
      </c>
      <c r="E114" s="19"/>
      <c r="F114" s="19"/>
      <c r="G114" s="20"/>
    </row>
    <row r="115" spans="1:7" ht="12.75">
      <c r="A115" s="79">
        <v>600</v>
      </c>
      <c r="B115" s="80" t="s">
        <v>47</v>
      </c>
      <c r="C115" s="69">
        <f>SUM(C117)</f>
        <v>1905900</v>
      </c>
      <c r="D115" s="69">
        <f>SUM(D117)</f>
        <v>-179068</v>
      </c>
      <c r="E115" s="69">
        <f>SUM(E117)</f>
        <v>1726832</v>
      </c>
      <c r="F115" s="69">
        <f>SUM(F117)</f>
        <v>863416</v>
      </c>
      <c r="G115" s="70">
        <f>(F115/E115)</f>
        <v>0.5</v>
      </c>
    </row>
    <row r="116" spans="1:7" ht="3.75" customHeight="1">
      <c r="A116" s="30"/>
      <c r="B116" s="38"/>
      <c r="C116" s="32"/>
      <c r="D116" s="19"/>
      <c r="E116" s="19"/>
      <c r="F116" s="19"/>
      <c r="G116" s="20"/>
    </row>
    <row r="117" spans="1:7" ht="12.75">
      <c r="A117" s="30"/>
      <c r="B117" s="31" t="s">
        <v>123</v>
      </c>
      <c r="C117" s="32">
        <v>1905900</v>
      </c>
      <c r="D117" s="19">
        <f>(E117-C117)</f>
        <v>-179068</v>
      </c>
      <c r="E117" s="19">
        <v>1726832</v>
      </c>
      <c r="F117" s="19">
        <v>863416</v>
      </c>
      <c r="G117" s="20">
        <f>(F117/E117)</f>
        <v>0.5</v>
      </c>
    </row>
    <row r="118" spans="1:7" ht="12.75">
      <c r="A118" s="30"/>
      <c r="B118" s="31"/>
      <c r="C118" s="32"/>
      <c r="D118" s="53" t="s">
        <v>99</v>
      </c>
      <c r="E118" s="19"/>
      <c r="F118" s="19"/>
      <c r="G118" s="20"/>
    </row>
    <row r="119" spans="1:7" ht="12.75">
      <c r="A119" s="79">
        <v>700</v>
      </c>
      <c r="B119" s="80" t="s">
        <v>5</v>
      </c>
      <c r="C119" s="69">
        <f>SUM(C121)</f>
        <v>0</v>
      </c>
      <c r="D119" s="69">
        <f>SUM(D121)</f>
        <v>1097500</v>
      </c>
      <c r="E119" s="69">
        <f>SUM(E121)</f>
        <v>1097500</v>
      </c>
      <c r="F119" s="69">
        <f>SUM(F121)</f>
        <v>0</v>
      </c>
      <c r="G119" s="70">
        <f>(F119/E119)</f>
        <v>0</v>
      </c>
    </row>
    <row r="120" spans="1:7" ht="3.75" customHeight="1">
      <c r="A120" s="30"/>
      <c r="B120" s="38"/>
      <c r="C120" s="32"/>
      <c r="D120" s="19"/>
      <c r="E120" s="19"/>
      <c r="F120" s="19"/>
      <c r="G120" s="20"/>
    </row>
    <row r="121" spans="1:7" ht="12.75" customHeight="1">
      <c r="A121" s="30"/>
      <c r="B121" s="31" t="s">
        <v>124</v>
      </c>
      <c r="C121" s="32">
        <v>0</v>
      </c>
      <c r="D121" s="19">
        <f>(E121-C121)</f>
        <v>1097500</v>
      </c>
      <c r="E121" s="19">
        <v>1097500</v>
      </c>
      <c r="F121" s="19">
        <v>0</v>
      </c>
      <c r="G121" s="20">
        <f>(F121/E121)</f>
        <v>0</v>
      </c>
    </row>
    <row r="122" spans="1:7" ht="6.75" customHeight="1">
      <c r="A122" s="17"/>
      <c r="B122" s="27"/>
      <c r="C122" s="19"/>
      <c r="D122" s="19"/>
      <c r="E122" s="19"/>
      <c r="F122" s="19"/>
      <c r="G122" s="20"/>
    </row>
    <row r="123" spans="1:7" ht="15" customHeight="1">
      <c r="A123" s="42" t="s">
        <v>79</v>
      </c>
      <c r="B123" s="43"/>
      <c r="C123" s="36">
        <f>SUM(C115,C119)</f>
        <v>1905900</v>
      </c>
      <c r="D123" s="36">
        <f>SUM(D115,D119)</f>
        <v>918432</v>
      </c>
      <c r="E123" s="36">
        <f>SUM(E115,E119)</f>
        <v>2824332</v>
      </c>
      <c r="F123" s="36">
        <f>SUM(F115,F119)</f>
        <v>863416</v>
      </c>
      <c r="G123" s="37">
        <f>(F123/E123)</f>
        <v>0.305706269659516</v>
      </c>
    </row>
    <row r="124" spans="1:7" ht="5.25" customHeight="1">
      <c r="A124" s="17"/>
      <c r="B124" s="27"/>
      <c r="C124" s="19"/>
      <c r="D124" s="19"/>
      <c r="E124" s="19"/>
      <c r="F124" s="19"/>
      <c r="G124" s="20"/>
    </row>
    <row r="125" spans="1:7" ht="25.5">
      <c r="A125" s="17"/>
      <c r="B125" s="38" t="s">
        <v>116</v>
      </c>
      <c r="C125" s="19"/>
      <c r="D125" s="19"/>
      <c r="E125" s="19"/>
      <c r="F125" s="19"/>
      <c r="G125" s="20"/>
    </row>
    <row r="126" spans="1:7" ht="6.75" customHeight="1">
      <c r="A126" s="17"/>
      <c r="B126" s="27"/>
      <c r="C126" s="19"/>
      <c r="D126" s="19"/>
      <c r="E126" s="19"/>
      <c r="F126" s="19"/>
      <c r="G126" s="20"/>
    </row>
    <row r="127" spans="1:7" ht="12.75">
      <c r="A127" s="64">
        <v>710</v>
      </c>
      <c r="B127" s="65" t="s">
        <v>8</v>
      </c>
      <c r="C127" s="69">
        <f>SUM(C129)</f>
        <v>1500</v>
      </c>
      <c r="D127" s="69">
        <f>SUM(D129)</f>
        <v>0</v>
      </c>
      <c r="E127" s="69">
        <f>SUM(E129)</f>
        <v>1500</v>
      </c>
      <c r="F127" s="69">
        <f>SUM(F129)</f>
        <v>1500</v>
      </c>
      <c r="G127" s="70">
        <f>(F127/E127)</f>
        <v>1</v>
      </c>
    </row>
    <row r="128" spans="1:7" ht="2.25" customHeight="1">
      <c r="A128" s="66"/>
      <c r="B128" s="67"/>
      <c r="C128" s="19"/>
      <c r="D128" s="19"/>
      <c r="E128" s="19"/>
      <c r="F128" s="19"/>
      <c r="G128" s="20"/>
    </row>
    <row r="129" spans="1:7" ht="38.25">
      <c r="A129" s="66"/>
      <c r="B129" s="68" t="s">
        <v>117</v>
      </c>
      <c r="C129" s="19">
        <v>1500</v>
      </c>
      <c r="D129" s="19">
        <f>(E129-C129)</f>
        <v>0</v>
      </c>
      <c r="E129" s="19">
        <v>1500</v>
      </c>
      <c r="F129" s="19">
        <v>1500</v>
      </c>
      <c r="G129" s="20">
        <f>(F129/E129)</f>
        <v>1</v>
      </c>
    </row>
    <row r="130" spans="1:7" ht="6.75" customHeight="1">
      <c r="A130" s="66"/>
      <c r="B130" s="68"/>
      <c r="C130" s="19"/>
      <c r="D130" s="19"/>
      <c r="E130" s="19"/>
      <c r="F130" s="19"/>
      <c r="G130" s="20"/>
    </row>
    <row r="131" spans="1:7" ht="12.75">
      <c r="A131" s="64">
        <v>801</v>
      </c>
      <c r="B131" s="65" t="s">
        <v>25</v>
      </c>
      <c r="C131" s="69">
        <f>SUM(C133)</f>
        <v>0</v>
      </c>
      <c r="D131" s="69">
        <f>SUM(D133)</f>
        <v>0</v>
      </c>
      <c r="E131" s="69">
        <f>SUM(E133)</f>
        <v>0</v>
      </c>
      <c r="F131" s="69">
        <f>SUM(F133)</f>
        <v>9000</v>
      </c>
      <c r="G131" s="70">
        <v>0</v>
      </c>
    </row>
    <row r="132" spans="1:7" ht="3" customHeight="1">
      <c r="A132" s="66"/>
      <c r="B132" s="67"/>
      <c r="C132" s="19"/>
      <c r="D132" s="19"/>
      <c r="E132" s="19"/>
      <c r="F132" s="19"/>
      <c r="G132" s="20"/>
    </row>
    <row r="133" spans="1:7" ht="38.25">
      <c r="A133" s="66"/>
      <c r="B133" s="68" t="s">
        <v>117</v>
      </c>
      <c r="C133" s="19">
        <v>0</v>
      </c>
      <c r="D133" s="19">
        <f>(E133-C133)</f>
        <v>0</v>
      </c>
      <c r="E133" s="19">
        <v>0</v>
      </c>
      <c r="F133" s="19">
        <v>9000</v>
      </c>
      <c r="G133" s="20">
        <v>0</v>
      </c>
    </row>
    <row r="134" spans="1:7" ht="4.5" customHeight="1">
      <c r="A134" s="64"/>
      <c r="B134" s="78"/>
      <c r="C134" s="19"/>
      <c r="D134" s="19"/>
      <c r="E134" s="19"/>
      <c r="F134" s="19"/>
      <c r="G134" s="20"/>
    </row>
    <row r="135" spans="1:7" ht="15.75" customHeight="1">
      <c r="A135" s="42" t="s">
        <v>80</v>
      </c>
      <c r="B135" s="71"/>
      <c r="C135" s="36">
        <f>SUM(C131,C127)</f>
        <v>1500</v>
      </c>
      <c r="D135" s="36">
        <f>SUM(D131,D127)</f>
        <v>0</v>
      </c>
      <c r="E135" s="36">
        <f>SUM(E131,E127)</f>
        <v>1500</v>
      </c>
      <c r="F135" s="36">
        <f>SUM(F131,F127)</f>
        <v>10500</v>
      </c>
      <c r="G135" s="37">
        <f>(F135/E135)</f>
        <v>7</v>
      </c>
    </row>
    <row r="136" spans="1:7" ht="6" customHeight="1">
      <c r="A136" s="66"/>
      <c r="B136" s="68"/>
      <c r="C136" s="19"/>
      <c r="D136" s="19"/>
      <c r="E136" s="19"/>
      <c r="F136" s="19"/>
      <c r="G136" s="20"/>
    </row>
    <row r="137" spans="1:7" ht="12" customHeight="1">
      <c r="A137" s="17"/>
      <c r="B137" s="38" t="s">
        <v>112</v>
      </c>
      <c r="C137" s="19"/>
      <c r="D137" s="19"/>
      <c r="E137" s="19"/>
      <c r="F137" s="19"/>
      <c r="G137" s="20"/>
    </row>
    <row r="138" spans="1:7" ht="5.25" customHeight="1">
      <c r="A138" s="17"/>
      <c r="B138" s="38"/>
      <c r="C138" s="19"/>
      <c r="D138" s="19"/>
      <c r="E138" s="19"/>
      <c r="F138" s="19"/>
      <c r="G138" s="20"/>
    </row>
    <row r="139" spans="1:7" ht="12" customHeight="1">
      <c r="A139" s="64">
        <v>750</v>
      </c>
      <c r="B139" s="65" t="s">
        <v>10</v>
      </c>
      <c r="C139" s="69">
        <f>SUM(C141)</f>
        <v>227567</v>
      </c>
      <c r="D139" s="69">
        <f>SUM(D141)</f>
        <v>0</v>
      </c>
      <c r="E139" s="69">
        <f>SUM(E141)</f>
        <v>227567</v>
      </c>
      <c r="F139" s="69">
        <f>SUM(F141)</f>
        <v>117365</v>
      </c>
      <c r="G139" s="70">
        <f>(F139/E139)</f>
        <v>0.5157382221499602</v>
      </c>
    </row>
    <row r="140" spans="1:7" ht="3" customHeight="1">
      <c r="A140" s="66"/>
      <c r="B140" s="67"/>
      <c r="C140" s="19"/>
      <c r="D140" s="19"/>
      <c r="E140" s="19"/>
      <c r="F140" s="19"/>
      <c r="G140" s="20"/>
    </row>
    <row r="141" spans="1:7" ht="38.25">
      <c r="A141" s="66"/>
      <c r="B141" s="68" t="s">
        <v>81</v>
      </c>
      <c r="C141" s="19">
        <v>227567</v>
      </c>
      <c r="D141" s="19">
        <f>(E141-C141)</f>
        <v>0</v>
      </c>
      <c r="E141" s="19">
        <v>227567</v>
      </c>
      <c r="F141" s="19">
        <v>117365</v>
      </c>
      <c r="G141" s="20">
        <f>(F141/E141)</f>
        <v>0.5157382221499602</v>
      </c>
    </row>
    <row r="142" spans="1:7" ht="3" customHeight="1">
      <c r="A142" s="66"/>
      <c r="B142" s="68"/>
      <c r="C142" s="19"/>
      <c r="D142" s="19"/>
      <c r="E142" s="19"/>
      <c r="F142" s="19"/>
      <c r="G142" s="20"/>
    </row>
    <row r="143" spans="1:7" ht="25.5" customHeight="1">
      <c r="A143" s="72">
        <v>751</v>
      </c>
      <c r="B143" s="65" t="s">
        <v>33</v>
      </c>
      <c r="C143" s="69">
        <f>SUM(C145)</f>
        <v>11100</v>
      </c>
      <c r="D143" s="69">
        <f>SUM(D145)</f>
        <v>0</v>
      </c>
      <c r="E143" s="69">
        <f>SUM(E145)</f>
        <v>11100</v>
      </c>
      <c r="F143" s="69">
        <f>SUM(F145)</f>
        <v>5550</v>
      </c>
      <c r="G143" s="70">
        <f>(F143/E143)</f>
        <v>0.5</v>
      </c>
    </row>
    <row r="144" spans="1:7" ht="2.25" customHeight="1">
      <c r="A144" s="66"/>
      <c r="B144" s="67"/>
      <c r="C144" s="19"/>
      <c r="D144" s="19"/>
      <c r="E144" s="19"/>
      <c r="F144" s="19"/>
      <c r="G144" s="20"/>
    </row>
    <row r="145" spans="1:7" ht="38.25">
      <c r="A145" s="66"/>
      <c r="B145" s="68" t="s">
        <v>81</v>
      </c>
      <c r="C145" s="19">
        <v>11100</v>
      </c>
      <c r="D145" s="19">
        <f>(E145-C145)</f>
        <v>0</v>
      </c>
      <c r="E145" s="19">
        <v>11100</v>
      </c>
      <c r="F145" s="19">
        <v>5550</v>
      </c>
      <c r="G145" s="20">
        <f>(F145/E145)</f>
        <v>0.5</v>
      </c>
    </row>
    <row r="146" spans="1:7" ht="12.75">
      <c r="A146" s="66"/>
      <c r="B146" s="68"/>
      <c r="C146" s="19"/>
      <c r="D146" s="53" t="s">
        <v>100</v>
      </c>
      <c r="E146" s="19"/>
      <c r="F146" s="19"/>
      <c r="G146" s="20"/>
    </row>
    <row r="147" spans="1:7" ht="12" customHeight="1">
      <c r="A147" s="64">
        <v>801</v>
      </c>
      <c r="B147" s="65" t="s">
        <v>25</v>
      </c>
      <c r="C147" s="69">
        <f>SUM(C149)</f>
        <v>0</v>
      </c>
      <c r="D147" s="69">
        <f>SUM(D149)</f>
        <v>96650</v>
      </c>
      <c r="E147" s="69">
        <f>SUM(E149)</f>
        <v>96650</v>
      </c>
      <c r="F147" s="69">
        <f>SUM(F149)</f>
        <v>16010</v>
      </c>
      <c r="G147" s="70">
        <f>(F147/E147)</f>
        <v>0.16564924987066737</v>
      </c>
    </row>
    <row r="148" spans="1:7" ht="3.75" customHeight="1">
      <c r="A148" s="66"/>
      <c r="B148" s="68"/>
      <c r="C148" s="19"/>
      <c r="D148" s="19"/>
      <c r="E148" s="19"/>
      <c r="F148" s="19"/>
      <c r="G148" s="20"/>
    </row>
    <row r="149" spans="1:7" ht="25.5">
      <c r="A149" s="66"/>
      <c r="B149" s="68" t="s">
        <v>82</v>
      </c>
      <c r="C149" s="19">
        <v>0</v>
      </c>
      <c r="D149" s="19">
        <f>(E149-C149)</f>
        <v>96650</v>
      </c>
      <c r="E149" s="19">
        <v>96650</v>
      </c>
      <c r="F149" s="19">
        <v>16010</v>
      </c>
      <c r="G149" s="20">
        <f>(F149/E149)</f>
        <v>0.16564924987066737</v>
      </c>
    </row>
    <row r="150" spans="1:7" ht="10.5" customHeight="1">
      <c r="A150" s="66"/>
      <c r="B150" s="67"/>
      <c r="C150" s="19"/>
      <c r="D150" s="53" t="s">
        <v>101</v>
      </c>
      <c r="E150" s="19"/>
      <c r="F150" s="19"/>
      <c r="G150" s="20"/>
    </row>
    <row r="151" spans="1:7" ht="12" customHeight="1">
      <c r="A151" s="64">
        <v>852</v>
      </c>
      <c r="B151" s="65" t="s">
        <v>59</v>
      </c>
      <c r="C151" s="69">
        <f>SUM(C153:C155)</f>
        <v>14433090</v>
      </c>
      <c r="D151" s="69">
        <f>SUM(D153:D155)</f>
        <v>1598161</v>
      </c>
      <c r="E151" s="69">
        <f>SUM(E153:E155)</f>
        <v>16031251</v>
      </c>
      <c r="F151" s="69">
        <f>SUM(F153:F155)</f>
        <v>8252505</v>
      </c>
      <c r="G151" s="70">
        <f>(F151/E151)</f>
        <v>0.5147761082400868</v>
      </c>
    </row>
    <row r="152" spans="1:7" ht="3" customHeight="1">
      <c r="A152" s="66"/>
      <c r="B152" s="67"/>
      <c r="C152" s="19"/>
      <c r="D152" s="19"/>
      <c r="E152" s="19"/>
      <c r="F152" s="19"/>
      <c r="G152" s="20"/>
    </row>
    <row r="153" spans="1:7" ht="38.25">
      <c r="A153" s="66"/>
      <c r="B153" s="68" t="s">
        <v>81</v>
      </c>
      <c r="C153" s="19">
        <v>13338088</v>
      </c>
      <c r="D153" s="19">
        <f>(E153-C153)</f>
        <v>0</v>
      </c>
      <c r="E153" s="19">
        <v>13338088</v>
      </c>
      <c r="F153" s="19">
        <v>6783773</v>
      </c>
      <c r="G153" s="20">
        <f>(F153/E153)</f>
        <v>0.508601607666706</v>
      </c>
    </row>
    <row r="154" spans="1:7" ht="4.5" customHeight="1">
      <c r="A154" s="66"/>
      <c r="B154" s="67"/>
      <c r="C154" s="19"/>
      <c r="D154" s="19"/>
      <c r="E154" s="19"/>
      <c r="F154" s="19"/>
      <c r="G154" s="20"/>
    </row>
    <row r="155" spans="1:7" ht="25.5">
      <c r="A155" s="66"/>
      <c r="B155" s="68" t="s">
        <v>82</v>
      </c>
      <c r="C155" s="19">
        <v>1095002</v>
      </c>
      <c r="D155" s="19">
        <f>(E155-C155)</f>
        <v>1598161</v>
      </c>
      <c r="E155" s="19">
        <v>2693163</v>
      </c>
      <c r="F155" s="19">
        <v>1468732</v>
      </c>
      <c r="G155" s="20">
        <f>(F155/E155)</f>
        <v>0.5453557768319259</v>
      </c>
    </row>
    <row r="156" spans="1:7" ht="10.5" customHeight="1">
      <c r="A156" s="66"/>
      <c r="B156" s="68"/>
      <c r="C156" s="19"/>
      <c r="D156" s="53" t="s">
        <v>102</v>
      </c>
      <c r="E156" s="19"/>
      <c r="F156" s="19"/>
      <c r="G156" s="20"/>
    </row>
    <row r="157" spans="1:7" ht="12" customHeight="1">
      <c r="A157" s="64">
        <v>854</v>
      </c>
      <c r="B157" s="65" t="s">
        <v>90</v>
      </c>
      <c r="C157" s="69">
        <f>SUM(C159)</f>
        <v>0</v>
      </c>
      <c r="D157" s="69">
        <f>SUM(D159)</f>
        <v>424201</v>
      </c>
      <c r="E157" s="69">
        <f>SUM(E159)</f>
        <v>424201</v>
      </c>
      <c r="F157" s="69">
        <f>SUM(F159)</f>
        <v>254520</v>
      </c>
      <c r="G157" s="70">
        <f>(F157/E157)</f>
        <v>0.5999985855761774</v>
      </c>
    </row>
    <row r="158" spans="1:7" ht="3" customHeight="1">
      <c r="A158" s="66"/>
      <c r="B158" s="68"/>
      <c r="C158" s="19"/>
      <c r="D158" s="19"/>
      <c r="E158" s="19"/>
      <c r="F158" s="19"/>
      <c r="G158" s="20"/>
    </row>
    <row r="159" spans="1:7" ht="25.5">
      <c r="A159" s="66"/>
      <c r="B159" s="68" t="s">
        <v>82</v>
      </c>
      <c r="C159" s="19">
        <v>0</v>
      </c>
      <c r="D159" s="19">
        <f>(E159-C159)</f>
        <v>424201</v>
      </c>
      <c r="E159" s="19">
        <v>424201</v>
      </c>
      <c r="F159" s="19">
        <v>254520</v>
      </c>
      <c r="G159" s="20">
        <f>(F159/E159)</f>
        <v>0.5999985855761774</v>
      </c>
    </row>
    <row r="160" spans="1:7" ht="4.5" customHeight="1">
      <c r="A160" s="64"/>
      <c r="B160" s="78"/>
      <c r="C160" s="19"/>
      <c r="D160" s="19"/>
      <c r="E160" s="19"/>
      <c r="F160" s="19"/>
      <c r="G160" s="20"/>
    </row>
    <row r="161" spans="1:7" ht="16.5" customHeight="1">
      <c r="A161" s="42" t="s">
        <v>83</v>
      </c>
      <c r="B161" s="71"/>
      <c r="C161" s="36">
        <f>SUM(C157,C151,C147,C143,C139)</f>
        <v>14671757</v>
      </c>
      <c r="D161" s="36">
        <f>SUM(D157,D151,D147,D143,D139)</f>
        <v>2119012</v>
      </c>
      <c r="E161" s="36">
        <f>SUM(E157,E151,E147,E143,E139)</f>
        <v>16790769</v>
      </c>
      <c r="F161" s="36">
        <f>SUM(F157,F151,F147,F143,F139)</f>
        <v>8645950</v>
      </c>
      <c r="G161" s="37">
        <f>(F161/E161)</f>
        <v>0.5149228126478305</v>
      </c>
    </row>
    <row r="162" spans="1:7" ht="5.25" customHeight="1">
      <c r="A162" s="17"/>
      <c r="B162" s="38"/>
      <c r="C162" s="19"/>
      <c r="D162" s="19"/>
      <c r="E162" s="19"/>
      <c r="F162" s="19"/>
      <c r="G162" s="20"/>
    </row>
    <row r="163" spans="1:7" ht="16.5" customHeight="1">
      <c r="A163" s="42" t="s">
        <v>35</v>
      </c>
      <c r="B163" s="43"/>
      <c r="C163" s="36">
        <f>SUM(C161,C135,C123,C111)</f>
        <v>125711767</v>
      </c>
      <c r="D163" s="36">
        <f>SUM(D161,D135,D123,D111)</f>
        <v>2812321</v>
      </c>
      <c r="E163" s="36">
        <f>SUM(E161,E135,E123,E111)</f>
        <v>128524088</v>
      </c>
      <c r="F163" s="36">
        <f>SUM(F161,F135,F123,F111)</f>
        <v>65941870</v>
      </c>
      <c r="G163" s="37">
        <f>(F163/E163)</f>
        <v>0.5130701258117467</v>
      </c>
    </row>
    <row r="164" spans="1:7" ht="6" customHeight="1">
      <c r="A164" s="17"/>
      <c r="B164" s="27"/>
      <c r="C164" s="19"/>
      <c r="D164" s="19"/>
      <c r="E164" s="19"/>
      <c r="F164" s="19"/>
      <c r="G164" s="20"/>
    </row>
    <row r="165" spans="1:7" ht="16.5" customHeight="1">
      <c r="A165" s="17"/>
      <c r="B165" s="18" t="s">
        <v>36</v>
      </c>
      <c r="C165" s="19"/>
      <c r="D165" s="19"/>
      <c r="E165" s="19"/>
      <c r="F165" s="19"/>
      <c r="G165" s="20"/>
    </row>
    <row r="166" spans="1:7" ht="18">
      <c r="A166" s="17"/>
      <c r="B166" s="18"/>
      <c r="C166" s="19"/>
      <c r="D166" s="19"/>
      <c r="E166" s="19"/>
      <c r="F166" s="19"/>
      <c r="G166" s="20"/>
    </row>
    <row r="167" spans="1:7" ht="13.5" customHeight="1">
      <c r="A167" s="17"/>
      <c r="B167" s="38" t="s">
        <v>4</v>
      </c>
      <c r="C167" s="19"/>
      <c r="D167" s="19"/>
      <c r="E167" s="19"/>
      <c r="F167" s="19"/>
      <c r="G167" s="20"/>
    </row>
    <row r="168" spans="1:7" ht="6" customHeight="1">
      <c r="A168" s="17"/>
      <c r="B168" s="21"/>
      <c r="C168" s="19"/>
      <c r="D168" s="53"/>
      <c r="E168" s="19"/>
      <c r="F168" s="19"/>
      <c r="G168" s="20"/>
    </row>
    <row r="169" spans="1:7" s="26" customFormat="1" ht="13.5" thickBot="1">
      <c r="A169" s="22">
        <v>700</v>
      </c>
      <c r="B169" s="23" t="s">
        <v>5</v>
      </c>
      <c r="C169" s="24">
        <f>SUM(C171)</f>
        <v>310511</v>
      </c>
      <c r="D169" s="24">
        <f>(E169-C169)</f>
        <v>0</v>
      </c>
      <c r="E169" s="24">
        <f>SUM(E171)</f>
        <v>310511</v>
      </c>
      <c r="F169" s="24">
        <f>SUM(F171)</f>
        <v>284946</v>
      </c>
      <c r="G169" s="25">
        <f>(F169/E169)</f>
        <v>0.9176679731152841</v>
      </c>
    </row>
    <row r="170" spans="1:7" s="26" customFormat="1" ht="2.25" customHeight="1">
      <c r="A170" s="50"/>
      <c r="B170" s="38"/>
      <c r="C170" s="40"/>
      <c r="D170" s="40"/>
      <c r="E170" s="40"/>
      <c r="F170" s="40"/>
      <c r="G170" s="41"/>
    </row>
    <row r="171" spans="1:7" ht="38.25">
      <c r="A171" s="17"/>
      <c r="B171" s="27" t="s">
        <v>65</v>
      </c>
      <c r="C171" s="19">
        <v>310511</v>
      </c>
      <c r="D171" s="19">
        <f>(E171-C171)</f>
        <v>0</v>
      </c>
      <c r="E171" s="19">
        <v>310511</v>
      </c>
      <c r="F171" s="19">
        <v>284946</v>
      </c>
      <c r="G171" s="20">
        <f>(F171/E171)</f>
        <v>0.9176679731152841</v>
      </c>
    </row>
    <row r="172" spans="1:7" ht="12.75">
      <c r="A172" s="17"/>
      <c r="B172" s="27"/>
      <c r="C172" s="19"/>
      <c r="D172" s="19"/>
      <c r="E172" s="19"/>
      <c r="F172" s="19"/>
      <c r="G172" s="20"/>
    </row>
    <row r="173" spans="1:7" s="26" customFormat="1" ht="13.5" thickBot="1">
      <c r="A173" s="22">
        <v>750</v>
      </c>
      <c r="B173" s="23" t="s">
        <v>10</v>
      </c>
      <c r="C173" s="24">
        <f>SUM(C174:C176)</f>
        <v>880200</v>
      </c>
      <c r="D173" s="24">
        <f>(E173-C173)</f>
        <v>0</v>
      </c>
      <c r="E173" s="24">
        <f>SUM(E174:E176)</f>
        <v>880200</v>
      </c>
      <c r="F173" s="24">
        <f>SUM(F174:F176)</f>
        <v>774599</v>
      </c>
      <c r="G173" s="25">
        <f>(F173/E173)</f>
        <v>0.8800261304249034</v>
      </c>
    </row>
    <row r="174" spans="1:7" s="33" customFormat="1" ht="25.5">
      <c r="A174" s="30"/>
      <c r="B174" s="31" t="s">
        <v>37</v>
      </c>
      <c r="C174" s="32">
        <v>875500</v>
      </c>
      <c r="D174" s="19">
        <f>(E174-C174)</f>
        <v>0</v>
      </c>
      <c r="E174" s="32">
        <v>875500</v>
      </c>
      <c r="F174" s="32">
        <v>773174</v>
      </c>
      <c r="G174" s="20">
        <f>(F174/E174)</f>
        <v>0.8831227869788693</v>
      </c>
    </row>
    <row r="175" spans="1:7" s="33" customFormat="1" ht="12.75">
      <c r="A175" s="30"/>
      <c r="B175" s="31" t="s">
        <v>48</v>
      </c>
      <c r="C175" s="32">
        <v>2700</v>
      </c>
      <c r="D175" s="19">
        <f>(E175-C175)</f>
        <v>0</v>
      </c>
      <c r="E175" s="32">
        <v>2700</v>
      </c>
      <c r="F175" s="32">
        <v>1425</v>
      </c>
      <c r="G175" s="20">
        <f>(F175/E175)</f>
        <v>0.5277777777777778</v>
      </c>
    </row>
    <row r="176" spans="1:7" s="33" customFormat="1" ht="12.75" customHeight="1">
      <c r="A176" s="30"/>
      <c r="B176" s="31" t="s">
        <v>54</v>
      </c>
      <c r="C176" s="32">
        <v>2000</v>
      </c>
      <c r="D176" s="19">
        <f>(E176-C176)</f>
        <v>0</v>
      </c>
      <c r="E176" s="32">
        <v>2000</v>
      </c>
      <c r="F176" s="32">
        <v>0</v>
      </c>
      <c r="G176" s="20">
        <f>(F176/E176)</f>
        <v>0</v>
      </c>
    </row>
    <row r="177" spans="1:7" s="33" customFormat="1" ht="11.25" customHeight="1">
      <c r="A177" s="30"/>
      <c r="B177" s="31"/>
      <c r="C177" s="32"/>
      <c r="D177" s="53" t="s">
        <v>103</v>
      </c>
      <c r="E177" s="32"/>
      <c r="F177" s="32"/>
      <c r="G177" s="20"/>
    </row>
    <row r="178" spans="1:7" s="26" customFormat="1" ht="54" customHeight="1" thickBot="1">
      <c r="A178" s="28">
        <v>756</v>
      </c>
      <c r="B178" s="23" t="s">
        <v>67</v>
      </c>
      <c r="C178" s="24">
        <f>SUM(C180:C181)</f>
        <v>9102301</v>
      </c>
      <c r="D178" s="24">
        <f>(E178-C178)</f>
        <v>60094</v>
      </c>
      <c r="E178" s="24">
        <f>SUM(E180:E181)</f>
        <v>9162395</v>
      </c>
      <c r="F178" s="24">
        <f>SUM(F180:F181)</f>
        <v>3977349</v>
      </c>
      <c r="G178" s="25">
        <f>(F178/E178)</f>
        <v>0.4340949064082044</v>
      </c>
    </row>
    <row r="179" spans="1:7" s="26" customFormat="1" ht="2.25" customHeight="1">
      <c r="A179" s="39"/>
      <c r="B179" s="38"/>
      <c r="C179" s="40"/>
      <c r="D179" s="40"/>
      <c r="E179" s="40"/>
      <c r="F179" s="40"/>
      <c r="G179" s="41"/>
    </row>
    <row r="180" spans="1:7" ht="12.75">
      <c r="A180" s="17"/>
      <c r="B180" s="27" t="s">
        <v>84</v>
      </c>
      <c r="C180" s="19">
        <v>8973551</v>
      </c>
      <c r="D180" s="19">
        <f>(E180-C180)</f>
        <v>60094</v>
      </c>
      <c r="E180" s="19">
        <v>9033645</v>
      </c>
      <c r="F180" s="19">
        <v>3865528</v>
      </c>
      <c r="G180" s="20">
        <f>(F180/E180)</f>
        <v>0.42790346532324436</v>
      </c>
    </row>
    <row r="181" spans="1:7" ht="12.75">
      <c r="A181" s="17"/>
      <c r="B181" s="27" t="s">
        <v>60</v>
      </c>
      <c r="C181" s="19">
        <v>128750</v>
      </c>
      <c r="D181" s="19">
        <f>(E181-C181)</f>
        <v>0</v>
      </c>
      <c r="E181" s="19">
        <v>128750</v>
      </c>
      <c r="F181" s="19">
        <v>111821</v>
      </c>
      <c r="G181" s="20">
        <f>(F181/E181)</f>
        <v>0.8685126213592232</v>
      </c>
    </row>
    <row r="182" spans="1:7" ht="12.75">
      <c r="A182" s="17"/>
      <c r="B182" s="27"/>
      <c r="C182" s="19"/>
      <c r="D182" s="53" t="s">
        <v>104</v>
      </c>
      <c r="E182" s="19"/>
      <c r="F182" s="19"/>
      <c r="G182" s="20"/>
    </row>
    <row r="183" spans="1:7" s="26" customFormat="1" ht="15" customHeight="1" thickBot="1">
      <c r="A183" s="22">
        <v>758</v>
      </c>
      <c r="B183" s="23" t="s">
        <v>22</v>
      </c>
      <c r="C183" s="24">
        <f>SUM(C185:C187)</f>
        <v>10707356</v>
      </c>
      <c r="D183" s="24">
        <f>(E183-C183)</f>
        <v>231002</v>
      </c>
      <c r="E183" s="24">
        <f>SUM(E185:E187)</f>
        <v>10938358</v>
      </c>
      <c r="F183" s="24">
        <f>SUM(F185:F187)</f>
        <v>6665718</v>
      </c>
      <c r="G183" s="25">
        <f>(F183/E183)</f>
        <v>0.6093892703091268</v>
      </c>
    </row>
    <row r="184" spans="1:7" s="26" customFormat="1" ht="2.25" customHeight="1">
      <c r="A184" s="50"/>
      <c r="B184" s="38"/>
      <c r="C184" s="40"/>
      <c r="D184" s="40"/>
      <c r="E184" s="40"/>
      <c r="F184" s="40"/>
      <c r="G184" s="41"/>
    </row>
    <row r="185" spans="1:7" s="33" customFormat="1" ht="12" customHeight="1">
      <c r="A185" s="30"/>
      <c r="B185" s="31" t="s">
        <v>61</v>
      </c>
      <c r="C185" s="32">
        <v>414316</v>
      </c>
      <c r="D185" s="19">
        <f>(E185-C185)</f>
        <v>0</v>
      </c>
      <c r="E185" s="32">
        <v>414316</v>
      </c>
      <c r="F185" s="32">
        <v>207158</v>
      </c>
      <c r="G185" s="20">
        <f>(F185/E185)</f>
        <v>0.5</v>
      </c>
    </row>
    <row r="186" spans="1:7" s="33" customFormat="1" ht="12.75">
      <c r="A186" s="30"/>
      <c r="B186" s="27" t="s">
        <v>23</v>
      </c>
      <c r="C186" s="32">
        <v>10139004</v>
      </c>
      <c r="D186" s="19">
        <f>(E186-C186)</f>
        <v>231002</v>
      </c>
      <c r="E186" s="32">
        <v>10370006</v>
      </c>
      <c r="F186" s="32">
        <v>6381542</v>
      </c>
      <c r="G186" s="20">
        <f>(F186/E186)</f>
        <v>0.6153846005489293</v>
      </c>
    </row>
    <row r="187" spans="1:7" s="33" customFormat="1" ht="12.75">
      <c r="A187" s="30"/>
      <c r="B187" s="27" t="s">
        <v>85</v>
      </c>
      <c r="C187" s="32">
        <v>154036</v>
      </c>
      <c r="D187" s="19">
        <f>(E187-C187)</f>
        <v>0</v>
      </c>
      <c r="E187" s="32">
        <v>154036</v>
      </c>
      <c r="F187" s="32">
        <v>77018</v>
      </c>
      <c r="G187" s="20">
        <f>(F187/E187)</f>
        <v>0.5</v>
      </c>
    </row>
    <row r="188" spans="1:7" s="33" customFormat="1" ht="7.5" customHeight="1">
      <c r="A188" s="30"/>
      <c r="B188" s="27"/>
      <c r="C188" s="32"/>
      <c r="D188" s="19"/>
      <c r="E188" s="32"/>
      <c r="F188" s="32"/>
      <c r="G188" s="20"/>
    </row>
    <row r="189" spans="1:7" s="26" customFormat="1" ht="13.5" thickBot="1">
      <c r="A189" s="22">
        <v>801</v>
      </c>
      <c r="B189" s="23" t="s">
        <v>25</v>
      </c>
      <c r="C189" s="24">
        <f>SUM(C191)</f>
        <v>0</v>
      </c>
      <c r="D189" s="24">
        <f>SUM(D191)</f>
        <v>0</v>
      </c>
      <c r="E189" s="24">
        <f>SUM(E191)</f>
        <v>0</v>
      </c>
      <c r="F189" s="24">
        <f>SUM(F191)</f>
        <v>180</v>
      </c>
      <c r="G189" s="25">
        <v>0</v>
      </c>
    </row>
    <row r="190" spans="1:7" s="26" customFormat="1" ht="2.25" customHeight="1">
      <c r="A190" s="50"/>
      <c r="B190" s="38"/>
      <c r="C190" s="40"/>
      <c r="D190" s="40"/>
      <c r="E190" s="40"/>
      <c r="F190" s="40"/>
      <c r="G190" s="41"/>
    </row>
    <row r="191" spans="1:7" s="33" customFormat="1" ht="12.75">
      <c r="A191" s="30"/>
      <c r="B191" s="31" t="s">
        <v>138</v>
      </c>
      <c r="C191" s="32">
        <v>0</v>
      </c>
      <c r="D191" s="19">
        <f>(E191-C191)</f>
        <v>0</v>
      </c>
      <c r="E191" s="32">
        <v>0</v>
      </c>
      <c r="F191" s="32">
        <v>180</v>
      </c>
      <c r="G191" s="20">
        <v>0</v>
      </c>
    </row>
    <row r="192" spans="1:7" s="33" customFormat="1" ht="6.75" customHeight="1">
      <c r="A192" s="30"/>
      <c r="B192" s="31"/>
      <c r="C192" s="32"/>
      <c r="D192" s="19"/>
      <c r="E192" s="32"/>
      <c r="F192" s="32"/>
      <c r="G192" s="20"/>
    </row>
    <row r="193" spans="1:7" s="26" customFormat="1" ht="13.5" thickBot="1">
      <c r="A193" s="22">
        <v>852</v>
      </c>
      <c r="B193" s="23" t="s">
        <v>59</v>
      </c>
      <c r="C193" s="24">
        <f>SUM(C195:C196)</f>
        <v>10400</v>
      </c>
      <c r="D193" s="24">
        <f>(E193-C193)</f>
        <v>0</v>
      </c>
      <c r="E193" s="24">
        <f>SUM(E195:E196)</f>
        <v>10400</v>
      </c>
      <c r="F193" s="24">
        <f>SUM(F195:F196)</f>
        <v>17264</v>
      </c>
      <c r="G193" s="25">
        <f>(F193/E193)</f>
        <v>1.66</v>
      </c>
    </row>
    <row r="194" spans="1:7" s="26" customFormat="1" ht="2.25" customHeight="1">
      <c r="A194" s="50"/>
      <c r="B194" s="38"/>
      <c r="C194" s="40"/>
      <c r="D194" s="40"/>
      <c r="E194" s="40"/>
      <c r="F194" s="40"/>
      <c r="G194" s="41"/>
    </row>
    <row r="195" spans="1:7" s="33" customFormat="1" ht="25.5">
      <c r="A195" s="30"/>
      <c r="B195" s="31" t="s">
        <v>119</v>
      </c>
      <c r="C195" s="32">
        <v>10400</v>
      </c>
      <c r="D195" s="19">
        <f>(E195-C195)</f>
        <v>0</v>
      </c>
      <c r="E195" s="32">
        <v>10400</v>
      </c>
      <c r="F195" s="32">
        <v>17264</v>
      </c>
      <c r="G195" s="20">
        <f>(F195/E195)</f>
        <v>1.66</v>
      </c>
    </row>
    <row r="196" spans="1:7" s="33" customFormat="1" ht="12" customHeight="1">
      <c r="A196" s="30"/>
      <c r="B196" s="31"/>
      <c r="C196" s="32"/>
      <c r="D196" s="53" t="s">
        <v>105</v>
      </c>
      <c r="E196" s="32"/>
      <c r="F196" s="32"/>
      <c r="G196" s="47"/>
    </row>
    <row r="197" spans="1:7" s="26" customFormat="1" ht="12.75" customHeight="1" thickBot="1">
      <c r="A197" s="22">
        <v>853</v>
      </c>
      <c r="B197" s="23" t="s">
        <v>62</v>
      </c>
      <c r="C197" s="24">
        <f>SUM(C199:C201)</f>
        <v>18600</v>
      </c>
      <c r="D197" s="24">
        <f>SUM(D199:D201)</f>
        <v>256690</v>
      </c>
      <c r="E197" s="24">
        <f>SUM(E199:E201)</f>
        <v>275290</v>
      </c>
      <c r="F197" s="24">
        <f>SUM(F199:F201)</f>
        <v>13341</v>
      </c>
      <c r="G197" s="25">
        <f>(F197/E197)</f>
        <v>0.048461622289222274</v>
      </c>
    </row>
    <row r="198" spans="1:7" s="26" customFormat="1" ht="2.25" customHeight="1">
      <c r="A198" s="50"/>
      <c r="B198" s="38"/>
      <c r="C198" s="40"/>
      <c r="D198" s="40"/>
      <c r="E198" s="40"/>
      <c r="F198" s="40"/>
      <c r="G198" s="41"/>
    </row>
    <row r="199" spans="1:7" s="33" customFormat="1" ht="12.75">
      <c r="A199" s="30"/>
      <c r="B199" s="31" t="s">
        <v>73</v>
      </c>
      <c r="C199" s="32">
        <v>18600</v>
      </c>
      <c r="D199" s="19">
        <f>(E199-C199)</f>
        <v>0</v>
      </c>
      <c r="E199" s="32">
        <v>18600</v>
      </c>
      <c r="F199" s="32">
        <v>13329</v>
      </c>
      <c r="G199" s="20">
        <f>(F199/E199)</f>
        <v>0.7166129032258064</v>
      </c>
    </row>
    <row r="200" spans="1:7" s="33" customFormat="1" ht="25.5">
      <c r="A200" s="30"/>
      <c r="B200" s="31" t="s">
        <v>126</v>
      </c>
      <c r="C200" s="32">
        <v>0</v>
      </c>
      <c r="D200" s="19">
        <f>(E200-C200)</f>
        <v>256690</v>
      </c>
      <c r="E200" s="32">
        <v>256690</v>
      </c>
      <c r="F200" s="32">
        <v>0</v>
      </c>
      <c r="G200" s="20">
        <f>(F200/E200)</f>
        <v>0</v>
      </c>
    </row>
    <row r="201" spans="1:7" s="33" customFormat="1" ht="12.75">
      <c r="A201" s="30"/>
      <c r="B201" s="31" t="s">
        <v>115</v>
      </c>
      <c r="C201" s="32">
        <v>0</v>
      </c>
      <c r="D201" s="19">
        <f>(E201-C201)</f>
        <v>0</v>
      </c>
      <c r="E201" s="32">
        <v>0</v>
      </c>
      <c r="F201" s="32">
        <v>12</v>
      </c>
      <c r="G201" s="20">
        <v>0</v>
      </c>
    </row>
    <row r="202" spans="1:7" s="33" customFormat="1" ht="3.75" customHeight="1">
      <c r="A202" s="30"/>
      <c r="B202" s="31"/>
      <c r="C202" s="32"/>
      <c r="D202" s="19"/>
      <c r="E202" s="32"/>
      <c r="F202" s="32"/>
      <c r="G202" s="20"/>
    </row>
    <row r="203" spans="1:7" s="26" customFormat="1" ht="15" customHeight="1">
      <c r="A203" s="34"/>
      <c r="B203" s="35" t="s">
        <v>38</v>
      </c>
      <c r="C203" s="36">
        <f>SUM(C197,C193,C183,C178,C173,C169)</f>
        <v>21029368</v>
      </c>
      <c r="D203" s="36">
        <f>SUM(D197,D193,D183,D178,D173,D169)</f>
        <v>547786</v>
      </c>
      <c r="E203" s="36">
        <f>SUM(E197,E193,E183,E178,E173,E169)</f>
        <v>21577154</v>
      </c>
      <c r="F203" s="36">
        <f>SUM(F197,F193,F189,F183,F178,F173,F169)</f>
        <v>11733397</v>
      </c>
      <c r="G203" s="37">
        <f>(F203/E203)</f>
        <v>0.5437879805649994</v>
      </c>
    </row>
    <row r="204" spans="1:7" s="26" customFormat="1" ht="5.25" customHeight="1">
      <c r="A204" s="48"/>
      <c r="B204" s="49"/>
      <c r="C204" s="45"/>
      <c r="D204" s="45"/>
      <c r="E204" s="45"/>
      <c r="F204" s="45"/>
      <c r="G204" s="46"/>
    </row>
    <row r="205" spans="1:7" s="26" customFormat="1" ht="12.75">
      <c r="A205" s="66"/>
      <c r="B205" s="49" t="s">
        <v>78</v>
      </c>
      <c r="C205" s="45"/>
      <c r="D205" s="45"/>
      <c r="E205" s="45"/>
      <c r="F205" s="45"/>
      <c r="G205" s="46"/>
    </row>
    <row r="206" spans="1:7" s="26" customFormat="1" ht="6" customHeight="1">
      <c r="A206" s="66"/>
      <c r="B206" s="49"/>
      <c r="C206" s="45"/>
      <c r="D206" s="45"/>
      <c r="E206" s="45"/>
      <c r="F206" s="45"/>
      <c r="G206" s="46"/>
    </row>
    <row r="207" spans="1:7" s="26" customFormat="1" ht="52.5" customHeight="1">
      <c r="A207" s="72">
        <v>756</v>
      </c>
      <c r="B207" s="80" t="s">
        <v>67</v>
      </c>
      <c r="C207" s="69">
        <f>SUM(C209)</f>
        <v>0</v>
      </c>
      <c r="D207" s="69">
        <f>(E207-C207)</f>
        <v>0</v>
      </c>
      <c r="E207" s="69">
        <f>SUM(E209)</f>
        <v>0</v>
      </c>
      <c r="F207" s="69">
        <f>SUM(F209)</f>
        <v>63274</v>
      </c>
      <c r="G207" s="70">
        <v>0</v>
      </c>
    </row>
    <row r="208" spans="1:7" s="26" customFormat="1" ht="3" customHeight="1">
      <c r="A208" s="66"/>
      <c r="B208" s="49"/>
      <c r="C208" s="45"/>
      <c r="D208" s="45"/>
      <c r="E208" s="45"/>
      <c r="F208" s="45"/>
      <c r="G208" s="46"/>
    </row>
    <row r="209" spans="1:7" s="26" customFormat="1" ht="25.5">
      <c r="A209" s="66"/>
      <c r="B209" s="27" t="s">
        <v>128</v>
      </c>
      <c r="C209" s="73">
        <v>0</v>
      </c>
      <c r="D209" s="88"/>
      <c r="E209" s="73">
        <v>0</v>
      </c>
      <c r="F209" s="73">
        <v>63274</v>
      </c>
      <c r="G209" s="46">
        <v>0</v>
      </c>
    </row>
    <row r="210" spans="1:7" s="26" customFormat="1" ht="5.25" customHeight="1">
      <c r="A210" s="66"/>
      <c r="B210" s="49"/>
      <c r="C210" s="45"/>
      <c r="D210" s="45"/>
      <c r="E210" s="45"/>
      <c r="F210" s="45"/>
      <c r="G210" s="46"/>
    </row>
    <row r="211" spans="1:7" s="26" customFormat="1" ht="12.75">
      <c r="A211" s="79">
        <v>801</v>
      </c>
      <c r="B211" s="80" t="s">
        <v>25</v>
      </c>
      <c r="C211" s="81">
        <f>SUM(C213)</f>
        <v>181490</v>
      </c>
      <c r="D211" s="81">
        <f>SUM(D213)</f>
        <v>0</v>
      </c>
      <c r="E211" s="81">
        <f>SUM(E213)</f>
        <v>181490</v>
      </c>
      <c r="F211" s="81">
        <f>SUM(F213)</f>
        <v>0</v>
      </c>
      <c r="G211" s="70">
        <f>(F211/E211)</f>
        <v>0</v>
      </c>
    </row>
    <row r="212" spans="1:7" s="26" customFormat="1" ht="3" customHeight="1">
      <c r="A212" s="30"/>
      <c r="B212" s="31"/>
      <c r="C212" s="45"/>
      <c r="D212" s="45"/>
      <c r="E212" s="45"/>
      <c r="F212" s="45"/>
      <c r="G212" s="46"/>
    </row>
    <row r="213" spans="1:7" s="26" customFormat="1" ht="25.5">
      <c r="A213" s="30"/>
      <c r="B213" s="27" t="s">
        <v>125</v>
      </c>
      <c r="C213" s="73">
        <v>181490</v>
      </c>
      <c r="D213" s="19">
        <f>(E213-C213)</f>
        <v>0</v>
      </c>
      <c r="E213" s="73">
        <v>181490</v>
      </c>
      <c r="F213" s="73">
        <v>0</v>
      </c>
      <c r="G213" s="20">
        <f>(F213/E213)</f>
        <v>0</v>
      </c>
    </row>
    <row r="214" spans="1:7" s="26" customFormat="1" ht="4.5" customHeight="1">
      <c r="A214" s="50"/>
      <c r="B214" s="49"/>
      <c r="C214" s="45"/>
      <c r="D214" s="45"/>
      <c r="E214" s="45"/>
      <c r="F214" s="45"/>
      <c r="G214" s="46"/>
    </row>
    <row r="215" spans="1:7" ht="13.5" customHeight="1">
      <c r="A215" s="42" t="s">
        <v>79</v>
      </c>
      <c r="B215" s="43"/>
      <c r="C215" s="36">
        <f>SUM(C207,C211)</f>
        <v>181490</v>
      </c>
      <c r="D215" s="36">
        <f>SUM(D207,D211)</f>
        <v>0</v>
      </c>
      <c r="E215" s="36">
        <f>SUM(E207,E211)</f>
        <v>181490</v>
      </c>
      <c r="F215" s="36">
        <f>SUM(F207,F211)</f>
        <v>63274</v>
      </c>
      <c r="G215" s="37">
        <f>(F215/E215)</f>
        <v>0.34863628850074385</v>
      </c>
    </row>
    <row r="216" spans="1:7" ht="6.75" customHeight="1">
      <c r="A216" s="44"/>
      <c r="B216" s="60"/>
      <c r="C216" s="45"/>
      <c r="D216" s="45"/>
      <c r="E216" s="45"/>
      <c r="F216" s="45"/>
      <c r="G216" s="46"/>
    </row>
    <row r="217" spans="1:7" ht="25.5">
      <c r="A217" s="17"/>
      <c r="B217" s="38" t="s">
        <v>116</v>
      </c>
      <c r="C217" s="19"/>
      <c r="D217" s="19"/>
      <c r="E217" s="19"/>
      <c r="F217" s="19"/>
      <c r="G217" s="20"/>
    </row>
    <row r="218" spans="1:7" ht="9.75" customHeight="1">
      <c r="A218" s="17"/>
      <c r="B218" s="27"/>
      <c r="C218" s="19"/>
      <c r="D218" s="53" t="s">
        <v>106</v>
      </c>
      <c r="E218" s="19"/>
      <c r="F218" s="19"/>
      <c r="G218" s="20"/>
    </row>
    <row r="219" spans="1:7" ht="12.75">
      <c r="A219" s="64">
        <v>710</v>
      </c>
      <c r="B219" s="65" t="s">
        <v>8</v>
      </c>
      <c r="C219" s="69">
        <f>SUM(C221)</f>
        <v>0</v>
      </c>
      <c r="D219" s="69">
        <f>SUM(D221)</f>
        <v>57500</v>
      </c>
      <c r="E219" s="69">
        <f>SUM(E221)</f>
        <v>57500</v>
      </c>
      <c r="F219" s="69">
        <f>SUM(F221)</f>
        <v>33400</v>
      </c>
      <c r="G219" s="70">
        <f>(F219/E219)</f>
        <v>0.5808695652173913</v>
      </c>
    </row>
    <row r="220" spans="1:7" ht="2.25" customHeight="1">
      <c r="A220" s="66"/>
      <c r="B220" s="67"/>
      <c r="C220" s="19"/>
      <c r="D220" s="19"/>
      <c r="E220" s="19"/>
      <c r="F220" s="19"/>
      <c r="G220" s="20"/>
    </row>
    <row r="221" spans="1:7" ht="38.25">
      <c r="A221" s="66"/>
      <c r="B221" s="68" t="s">
        <v>127</v>
      </c>
      <c r="C221" s="19"/>
      <c r="D221" s="19">
        <f>(E221-C221)</f>
        <v>57500</v>
      </c>
      <c r="E221" s="19">
        <v>57500</v>
      </c>
      <c r="F221" s="19">
        <v>33400</v>
      </c>
      <c r="G221" s="20">
        <f>(F221/E221)</f>
        <v>0.5808695652173913</v>
      </c>
    </row>
    <row r="222" spans="1:7" ht="10.5" customHeight="1">
      <c r="A222" s="66"/>
      <c r="B222" s="68"/>
      <c r="C222" s="19"/>
      <c r="D222" s="53" t="s">
        <v>107</v>
      </c>
      <c r="E222" s="19"/>
      <c r="F222" s="19"/>
      <c r="G222" s="20"/>
    </row>
    <row r="223" spans="1:7" ht="12.75">
      <c r="A223" s="64">
        <v>803</v>
      </c>
      <c r="B223" s="65" t="s">
        <v>89</v>
      </c>
      <c r="C223" s="69">
        <f>SUM(C225)</f>
        <v>0</v>
      </c>
      <c r="D223" s="69">
        <f>SUM(D225)</f>
        <v>159000</v>
      </c>
      <c r="E223" s="69">
        <f>SUM(E225)</f>
        <v>159000</v>
      </c>
      <c r="F223" s="69">
        <f>SUM(F225)</f>
        <v>127440</v>
      </c>
      <c r="G223" s="70">
        <f>(F223/E223)</f>
        <v>0.8015094339622642</v>
      </c>
    </row>
    <row r="224" spans="1:7" ht="3" customHeight="1">
      <c r="A224" s="66"/>
      <c r="B224" s="67"/>
      <c r="C224" s="19"/>
      <c r="D224" s="19"/>
      <c r="E224" s="19"/>
      <c r="F224" s="19"/>
      <c r="G224" s="20"/>
    </row>
    <row r="225" spans="1:7" ht="38.25">
      <c r="A225" s="66"/>
      <c r="B225" s="68" t="s">
        <v>127</v>
      </c>
      <c r="C225" s="19"/>
      <c r="D225" s="19">
        <f>(E225-C225)</f>
        <v>159000</v>
      </c>
      <c r="E225" s="19">
        <v>159000</v>
      </c>
      <c r="F225" s="19">
        <v>127440</v>
      </c>
      <c r="G225" s="20">
        <f>(F225/E225)</f>
        <v>0.8015094339622642</v>
      </c>
    </row>
    <row r="226" spans="1:7" ht="4.5" customHeight="1">
      <c r="A226" s="66"/>
      <c r="B226" s="68"/>
      <c r="C226" s="19"/>
      <c r="D226" s="19"/>
      <c r="E226" s="19"/>
      <c r="F226" s="19"/>
      <c r="G226" s="20"/>
    </row>
    <row r="227" spans="1:7" ht="14.25" customHeight="1">
      <c r="A227" s="42" t="s">
        <v>80</v>
      </c>
      <c r="B227" s="71"/>
      <c r="C227" s="36">
        <f>SUM(C219,C223)</f>
        <v>0</v>
      </c>
      <c r="D227" s="36">
        <f>SUM(D219,D223)</f>
        <v>216500</v>
      </c>
      <c r="E227" s="36">
        <f>SUM(E219,E223)</f>
        <v>216500</v>
      </c>
      <c r="F227" s="36">
        <f>SUM(F219,F223)</f>
        <v>160840</v>
      </c>
      <c r="G227" s="37">
        <f>(F227/E227)</f>
        <v>0.7429099307159354</v>
      </c>
    </row>
    <row r="228" spans="1:7" ht="12.75">
      <c r="A228" s="77"/>
      <c r="B228" s="60"/>
      <c r="C228" s="45"/>
      <c r="D228" s="45"/>
      <c r="E228" s="45"/>
      <c r="F228" s="45"/>
      <c r="G228" s="46"/>
    </row>
    <row r="229" spans="1:7" s="26" customFormat="1" ht="15.75">
      <c r="A229" s="74"/>
      <c r="B229" s="38" t="s">
        <v>86</v>
      </c>
      <c r="C229" s="45"/>
      <c r="D229" s="45"/>
      <c r="E229" s="45"/>
      <c r="F229" s="45"/>
      <c r="G229" s="20"/>
    </row>
    <row r="230" spans="1:7" s="26" customFormat="1" ht="15.75">
      <c r="A230" s="74"/>
      <c r="B230" s="38"/>
      <c r="C230" s="45"/>
      <c r="D230" s="45"/>
      <c r="E230" s="45"/>
      <c r="F230" s="45"/>
      <c r="G230" s="46"/>
    </row>
    <row r="231" spans="1:7" s="26" customFormat="1" ht="12.75">
      <c r="A231" s="79">
        <v>700</v>
      </c>
      <c r="B231" s="80" t="s">
        <v>5</v>
      </c>
      <c r="C231" s="81">
        <f>SUM(C233)</f>
        <v>39509</v>
      </c>
      <c r="D231" s="81">
        <f>SUM(D233)</f>
        <v>0</v>
      </c>
      <c r="E231" s="81">
        <f>SUM(E233)</f>
        <v>39509</v>
      </c>
      <c r="F231" s="81">
        <f>SUM(F233)</f>
        <v>21069</v>
      </c>
      <c r="G231" s="70">
        <f>(F231/E231)</f>
        <v>0.5332709003011972</v>
      </c>
    </row>
    <row r="232" spans="1:7" s="26" customFormat="1" ht="3.75" customHeight="1">
      <c r="A232" s="50"/>
      <c r="B232" s="38"/>
      <c r="C232" s="45"/>
      <c r="D232" s="45"/>
      <c r="E232" s="45"/>
      <c r="F232" s="45"/>
      <c r="G232" s="46"/>
    </row>
    <row r="233" spans="1:7" s="26" customFormat="1" ht="38.25">
      <c r="A233" s="50"/>
      <c r="B233" s="31" t="s">
        <v>87</v>
      </c>
      <c r="C233" s="73">
        <v>39509</v>
      </c>
      <c r="D233" s="19">
        <f>(E233-C233)</f>
        <v>0</v>
      </c>
      <c r="E233" s="73">
        <v>39509</v>
      </c>
      <c r="F233" s="73">
        <v>21069</v>
      </c>
      <c r="G233" s="20">
        <f>(F233/E233)</f>
        <v>0.5332709003011972</v>
      </c>
    </row>
    <row r="234" spans="1:7" s="26" customFormat="1" ht="12.75">
      <c r="A234" s="50"/>
      <c r="B234" s="31"/>
      <c r="C234" s="75"/>
      <c r="D234" s="87" t="s">
        <v>108</v>
      </c>
      <c r="E234" s="75"/>
      <c r="F234" s="75"/>
      <c r="G234" s="76"/>
    </row>
    <row r="235" spans="1:7" s="26" customFormat="1" ht="12.75">
      <c r="A235" s="79">
        <v>710</v>
      </c>
      <c r="B235" s="80" t="s">
        <v>8</v>
      </c>
      <c r="C235" s="81">
        <f>SUM(C237)</f>
        <v>232394</v>
      </c>
      <c r="D235" s="81">
        <f>SUM(D237)</f>
        <v>4205</v>
      </c>
      <c r="E235" s="81">
        <f>SUM(E237)</f>
        <v>236599</v>
      </c>
      <c r="F235" s="81">
        <f>SUM(F237)</f>
        <v>115610</v>
      </c>
      <c r="G235" s="70">
        <f>(F235/E235)</f>
        <v>0.4886326653958808</v>
      </c>
    </row>
    <row r="236" spans="1:7" s="26" customFormat="1" ht="3.75" customHeight="1">
      <c r="A236" s="50"/>
      <c r="B236" s="31"/>
      <c r="C236" s="75"/>
      <c r="D236" s="75"/>
      <c r="E236" s="75"/>
      <c r="F236" s="75"/>
      <c r="G236" s="76"/>
    </row>
    <row r="237" spans="1:7" s="26" customFormat="1" ht="38.25">
      <c r="A237" s="50"/>
      <c r="B237" s="31" t="s">
        <v>87</v>
      </c>
      <c r="C237" s="73">
        <v>232394</v>
      </c>
      <c r="D237" s="19">
        <f>(E237-C237)</f>
        <v>4205</v>
      </c>
      <c r="E237" s="73">
        <v>236599</v>
      </c>
      <c r="F237" s="73">
        <v>115610</v>
      </c>
      <c r="G237" s="20">
        <f>(F237/E237)</f>
        <v>0.4886326653958808</v>
      </c>
    </row>
    <row r="238" spans="1:7" s="26" customFormat="1" ht="11.25" customHeight="1">
      <c r="A238" s="50"/>
      <c r="B238" s="31"/>
      <c r="C238" s="75"/>
      <c r="D238" s="87" t="s">
        <v>109</v>
      </c>
      <c r="E238" s="75"/>
      <c r="F238" s="75"/>
      <c r="G238" s="76"/>
    </row>
    <row r="239" spans="1:7" s="26" customFormat="1" ht="12.75">
      <c r="A239" s="79">
        <v>750</v>
      </c>
      <c r="B239" s="80" t="s">
        <v>10</v>
      </c>
      <c r="C239" s="81">
        <f>SUM(C241)</f>
        <v>190000</v>
      </c>
      <c r="D239" s="81">
        <f>SUM(D241)</f>
        <v>10000</v>
      </c>
      <c r="E239" s="81">
        <f>SUM(E241)</f>
        <v>200000</v>
      </c>
      <c r="F239" s="81">
        <f>SUM(F241)</f>
        <v>122960</v>
      </c>
      <c r="G239" s="70">
        <f>(F239/E239)</f>
        <v>0.6148</v>
      </c>
    </row>
    <row r="240" spans="1:7" s="26" customFormat="1" ht="3" customHeight="1">
      <c r="A240" s="50"/>
      <c r="B240" s="31"/>
      <c r="C240" s="75"/>
      <c r="D240" s="75"/>
      <c r="E240" s="75"/>
      <c r="F240" s="75"/>
      <c r="G240" s="76"/>
    </row>
    <row r="241" spans="1:7" s="26" customFormat="1" ht="38.25">
      <c r="A241" s="50"/>
      <c r="B241" s="31" t="s">
        <v>87</v>
      </c>
      <c r="C241" s="73">
        <v>190000</v>
      </c>
      <c r="D241" s="19">
        <f>(E241-C241)</f>
        <v>10000</v>
      </c>
      <c r="E241" s="73">
        <v>200000</v>
      </c>
      <c r="F241" s="73">
        <v>122960</v>
      </c>
      <c r="G241" s="20">
        <f>(F241/E241)</f>
        <v>0.6148</v>
      </c>
    </row>
    <row r="242" spans="1:7" s="26" customFormat="1" ht="10.5" customHeight="1">
      <c r="A242" s="50"/>
      <c r="B242" s="31"/>
      <c r="C242" s="75"/>
      <c r="D242" s="87" t="s">
        <v>110</v>
      </c>
      <c r="E242" s="75"/>
      <c r="F242" s="75"/>
      <c r="G242" s="76"/>
    </row>
    <row r="243" spans="1:7" s="26" customFormat="1" ht="25.5">
      <c r="A243" s="72">
        <v>754</v>
      </c>
      <c r="B243" s="80" t="s">
        <v>34</v>
      </c>
      <c r="C243" s="82">
        <f>SUM(C245)</f>
        <v>2291992</v>
      </c>
      <c r="D243" s="82">
        <f>SUM(D245)</f>
        <v>50000</v>
      </c>
      <c r="E243" s="82">
        <f>SUM(E245)</f>
        <v>2341992</v>
      </c>
      <c r="F243" s="82">
        <f>SUM(F245)</f>
        <v>1463994</v>
      </c>
      <c r="G243" s="70">
        <f>(F243/E243)</f>
        <v>0.6251063197483168</v>
      </c>
    </row>
    <row r="244" spans="1:7" s="26" customFormat="1" ht="2.25" customHeight="1">
      <c r="A244" s="50"/>
      <c r="B244" s="31"/>
      <c r="C244" s="75"/>
      <c r="D244" s="75"/>
      <c r="E244" s="75"/>
      <c r="F244" s="75"/>
      <c r="G244" s="76"/>
    </row>
    <row r="245" spans="1:7" s="26" customFormat="1" ht="38.25">
      <c r="A245" s="50"/>
      <c r="B245" s="31" t="s">
        <v>87</v>
      </c>
      <c r="C245" s="73">
        <v>2291992</v>
      </c>
      <c r="D245" s="19">
        <f>(E245-C245)</f>
        <v>50000</v>
      </c>
      <c r="E245" s="73">
        <v>2341992</v>
      </c>
      <c r="F245" s="73">
        <v>1463994</v>
      </c>
      <c r="G245" s="20">
        <f>(F245/E245)</f>
        <v>0.6251063197483168</v>
      </c>
    </row>
    <row r="246" spans="1:7" s="26" customFormat="1" ht="10.5" customHeight="1">
      <c r="A246" s="74"/>
      <c r="B246" s="31"/>
      <c r="C246" s="75"/>
      <c r="D246" s="75"/>
      <c r="E246" s="75"/>
      <c r="F246" s="75"/>
      <c r="G246" s="76"/>
    </row>
    <row r="247" spans="1:7" s="26" customFormat="1" ht="12.75">
      <c r="A247" s="79">
        <v>851</v>
      </c>
      <c r="B247" s="80" t="s">
        <v>26</v>
      </c>
      <c r="C247" s="81">
        <f>SUM(C249)</f>
        <v>802993</v>
      </c>
      <c r="D247" s="81">
        <f>SUM(D249)</f>
        <v>0</v>
      </c>
      <c r="E247" s="81">
        <f>SUM(E249)</f>
        <v>802993</v>
      </c>
      <c r="F247" s="81">
        <f>SUM(F249)</f>
        <v>352163</v>
      </c>
      <c r="G247" s="70">
        <f>(F247/E247)</f>
        <v>0.43856297626504837</v>
      </c>
    </row>
    <row r="248" spans="1:7" s="26" customFormat="1" ht="6" customHeight="1">
      <c r="A248" s="50"/>
      <c r="B248" s="38"/>
      <c r="C248" s="75"/>
      <c r="D248" s="75"/>
      <c r="E248" s="75"/>
      <c r="F248" s="75"/>
      <c r="G248" s="76"/>
    </row>
    <row r="249" spans="1:7" s="26" customFormat="1" ht="38.25">
      <c r="A249" s="50"/>
      <c r="B249" s="31" t="s">
        <v>87</v>
      </c>
      <c r="C249" s="73">
        <v>802993</v>
      </c>
      <c r="D249" s="19">
        <f>(E249-C249)</f>
        <v>0</v>
      </c>
      <c r="E249" s="73">
        <v>802993</v>
      </c>
      <c r="F249" s="73">
        <v>352163</v>
      </c>
      <c r="G249" s="20">
        <f>(F249/E249)</f>
        <v>0.43856297626504837</v>
      </c>
    </row>
    <row r="250" spans="1:7" s="26" customFormat="1" ht="12.75">
      <c r="A250" s="50"/>
      <c r="B250" s="31"/>
      <c r="C250" s="75"/>
      <c r="D250" s="86" t="s">
        <v>111</v>
      </c>
      <c r="E250" s="75"/>
      <c r="F250" s="75"/>
      <c r="G250" s="76"/>
    </row>
    <row r="251" spans="1:7" s="26" customFormat="1" ht="12.75">
      <c r="A251" s="79">
        <v>852</v>
      </c>
      <c r="B251" s="80" t="s">
        <v>59</v>
      </c>
      <c r="C251" s="81">
        <f>SUM(C253:C255)</f>
        <v>1926536</v>
      </c>
      <c r="D251" s="81">
        <f>SUM(D253:D255)</f>
        <v>14144</v>
      </c>
      <c r="E251" s="81">
        <f>SUM(E253:E255)</f>
        <v>1940680</v>
      </c>
      <c r="F251" s="81">
        <f>SUM(F253:F255)</f>
        <v>956047</v>
      </c>
      <c r="G251" s="70">
        <f>(F251/E251)</f>
        <v>0.49263505575365335</v>
      </c>
    </row>
    <row r="252" spans="1:7" s="26" customFormat="1" ht="3.75" customHeight="1">
      <c r="A252" s="50"/>
      <c r="B252" s="38"/>
      <c r="C252" s="75"/>
      <c r="D252" s="75"/>
      <c r="E252" s="75"/>
      <c r="F252" s="75"/>
      <c r="G252" s="76"/>
    </row>
    <row r="253" spans="1:7" s="26" customFormat="1" ht="38.25">
      <c r="A253" s="50"/>
      <c r="B253" s="31" t="s">
        <v>87</v>
      </c>
      <c r="C253" s="73">
        <v>5000</v>
      </c>
      <c r="D253" s="19">
        <f>(E253-C253)</f>
        <v>200</v>
      </c>
      <c r="E253" s="73">
        <v>5200</v>
      </c>
      <c r="F253" s="73">
        <v>5000</v>
      </c>
      <c r="G253" s="20">
        <f>(F253/E253)</f>
        <v>0.9615384615384616</v>
      </c>
    </row>
    <row r="254" spans="1:7" s="26" customFormat="1" ht="5.25" customHeight="1">
      <c r="A254" s="50"/>
      <c r="B254" s="38"/>
      <c r="C254" s="73"/>
      <c r="D254" s="73"/>
      <c r="E254" s="73"/>
      <c r="F254" s="73"/>
      <c r="G254" s="76"/>
    </row>
    <row r="255" spans="1:7" s="26" customFormat="1" ht="25.5">
      <c r="A255" s="50"/>
      <c r="B255" s="31" t="s">
        <v>88</v>
      </c>
      <c r="C255" s="73">
        <v>1921536</v>
      </c>
      <c r="D255" s="19">
        <f>(E255-C255)</f>
        <v>13944</v>
      </c>
      <c r="E255" s="73">
        <v>1935480</v>
      </c>
      <c r="F255" s="73">
        <v>951047</v>
      </c>
      <c r="G255" s="20">
        <f>(F255/E255)</f>
        <v>0.4913752660838655</v>
      </c>
    </row>
    <row r="256" spans="1:7" s="26" customFormat="1" ht="12.75">
      <c r="A256" s="50"/>
      <c r="B256" s="31"/>
      <c r="C256" s="73"/>
      <c r="D256" s="85" t="s">
        <v>114</v>
      </c>
      <c r="E256" s="73"/>
      <c r="F256" s="73"/>
      <c r="G256" s="76"/>
    </row>
    <row r="257" spans="1:7" s="26" customFormat="1" ht="12.75" customHeight="1">
      <c r="A257" s="79">
        <v>853</v>
      </c>
      <c r="B257" s="80" t="s">
        <v>62</v>
      </c>
      <c r="C257" s="82">
        <f>SUM(C259)</f>
        <v>39000</v>
      </c>
      <c r="D257" s="82">
        <f>SUM(D259)</f>
        <v>13886</v>
      </c>
      <c r="E257" s="82">
        <f>SUM(E259)</f>
        <v>52886</v>
      </c>
      <c r="F257" s="82">
        <f>SUM(F259)</f>
        <v>33386</v>
      </c>
      <c r="G257" s="70">
        <f>(F257/E257)</f>
        <v>0.6312823809703891</v>
      </c>
    </row>
    <row r="258" spans="1:7" s="26" customFormat="1" ht="3.75" customHeight="1">
      <c r="A258" s="50"/>
      <c r="B258" s="38"/>
      <c r="C258" s="75"/>
      <c r="D258" s="75"/>
      <c r="E258" s="75"/>
      <c r="F258" s="75"/>
      <c r="G258" s="76"/>
    </row>
    <row r="259" spans="1:7" s="26" customFormat="1" ht="38.25">
      <c r="A259" s="50"/>
      <c r="B259" s="31" t="s">
        <v>87</v>
      </c>
      <c r="C259" s="73">
        <v>39000</v>
      </c>
      <c r="D259" s="19">
        <f>(E259-C259)</f>
        <v>13886</v>
      </c>
      <c r="E259" s="73">
        <v>52886</v>
      </c>
      <c r="F259" s="73">
        <v>33386</v>
      </c>
      <c r="G259" s="20">
        <f>(F259/E259)</f>
        <v>0.6312823809703891</v>
      </c>
    </row>
    <row r="260" spans="1:7" s="26" customFormat="1" ht="6.75" customHeight="1">
      <c r="A260" s="50"/>
      <c r="B260" s="49"/>
      <c r="C260" s="45"/>
      <c r="D260" s="45"/>
      <c r="E260" s="45"/>
      <c r="F260" s="45" t="s">
        <v>44</v>
      </c>
      <c r="G260" s="46"/>
    </row>
    <row r="261" spans="1:7" s="26" customFormat="1" ht="21" customHeight="1">
      <c r="A261" s="42" t="s">
        <v>83</v>
      </c>
      <c r="B261" s="71"/>
      <c r="C261" s="36">
        <f>SUM(C257,C251,C247,C243,C239,C235,C231)</f>
        <v>5522424</v>
      </c>
      <c r="D261" s="36">
        <f>SUM(D257,D251,D247,D243,D239,D235,D231)</f>
        <v>92235</v>
      </c>
      <c r="E261" s="36">
        <f>SUM(E257,E251,E247,E243,E239,E235,E231)</f>
        <v>5614659</v>
      </c>
      <c r="F261" s="36">
        <f>SUM(F257,F251,F247,F243,F239,F235,F231)</f>
        <v>3065229</v>
      </c>
      <c r="G261" s="37">
        <f>(F261/E261)</f>
        <v>0.5459332436751725</v>
      </c>
    </row>
    <row r="262" spans="1:7" s="26" customFormat="1" ht="6.75" customHeight="1">
      <c r="A262" s="50"/>
      <c r="B262" s="49"/>
      <c r="C262" s="45"/>
      <c r="D262" s="45"/>
      <c r="E262" s="45"/>
      <c r="F262" s="45"/>
      <c r="G262" s="46"/>
    </row>
    <row r="263" spans="1:7" s="26" customFormat="1" ht="21.75" customHeight="1">
      <c r="A263" s="42" t="s">
        <v>45</v>
      </c>
      <c r="B263" s="43"/>
      <c r="C263" s="36">
        <f>SUM(C261,C227,C215,C203)</f>
        <v>26733282</v>
      </c>
      <c r="D263" s="36">
        <f>SUM(D261,D227,D215,D203)</f>
        <v>856521</v>
      </c>
      <c r="E263" s="36">
        <f>SUM(E261,E227,E215,E203)</f>
        <v>27589803</v>
      </c>
      <c r="F263" s="36">
        <f>SUM(F261,F227,F215,F203)</f>
        <v>15022740</v>
      </c>
      <c r="G263" s="37">
        <f>(F263/E263)</f>
        <v>0.5445033442246761</v>
      </c>
    </row>
    <row r="264" spans="1:7" s="26" customFormat="1" ht="14.25" customHeight="1">
      <c r="A264" s="50"/>
      <c r="B264" s="49"/>
      <c r="C264" s="45"/>
      <c r="D264" s="45"/>
      <c r="E264" s="45"/>
      <c r="F264" s="45"/>
      <c r="G264" s="46"/>
    </row>
    <row r="265" spans="1:7" s="33" customFormat="1" ht="30.75" customHeight="1">
      <c r="A265" s="51" t="s">
        <v>46</v>
      </c>
      <c r="B265" s="43"/>
      <c r="C265" s="36">
        <f>SUM(C263,C163)</f>
        <v>152445049</v>
      </c>
      <c r="D265" s="36">
        <f>SUM(D263,D163)</f>
        <v>3668842</v>
      </c>
      <c r="E265" s="36">
        <f>SUM(E263,E163)</f>
        <v>156113891</v>
      </c>
      <c r="F265" s="36">
        <f>SUM(F263,F163)</f>
        <v>80964610</v>
      </c>
      <c r="G265" s="37">
        <f>(F265/E265)</f>
        <v>0.5186252772342981</v>
      </c>
    </row>
    <row r="266" spans="1:7" s="33" customFormat="1" ht="7.5" customHeight="1">
      <c r="A266" s="1"/>
      <c r="B266" s="2"/>
      <c r="C266" s="3"/>
      <c r="D266" s="3"/>
      <c r="E266" s="3"/>
      <c r="F266" s="3"/>
      <c r="G266"/>
    </row>
    <row r="267" spans="1:7" s="33" customFormat="1" ht="12.75">
      <c r="A267" s="1"/>
      <c r="B267" s="2"/>
      <c r="C267" s="3"/>
      <c r="D267" s="3"/>
      <c r="E267" s="3"/>
      <c r="F267" s="3"/>
      <c r="G267"/>
    </row>
    <row r="272" spans="1:7" s="52" customFormat="1" ht="15.75" customHeight="1">
      <c r="A272" s="1"/>
      <c r="B272" s="2"/>
      <c r="C272" s="3"/>
      <c r="D272" s="3"/>
      <c r="E272" s="3"/>
      <c r="F272" s="3"/>
      <c r="G272"/>
    </row>
    <row r="273" spans="1:7" s="52" customFormat="1" ht="12.75" customHeight="1">
      <c r="A273" s="1"/>
      <c r="B273" s="2"/>
      <c r="C273" s="3"/>
      <c r="D273" s="3"/>
      <c r="E273" s="3"/>
      <c r="F273" s="3"/>
      <c r="G273"/>
    </row>
    <row r="274" spans="1:7" s="52" customFormat="1" ht="14.25">
      <c r="A274" s="1"/>
      <c r="B274" s="2"/>
      <c r="C274" s="3"/>
      <c r="D274" s="3"/>
      <c r="E274" s="3"/>
      <c r="F274" s="3"/>
      <c r="G274"/>
    </row>
    <row r="275" spans="1:7" s="52" customFormat="1" ht="14.25">
      <c r="A275" s="1"/>
      <c r="B275" s="2"/>
      <c r="C275" s="3"/>
      <c r="D275" s="3"/>
      <c r="E275" s="3"/>
      <c r="F275" s="3"/>
      <c r="G275"/>
    </row>
    <row r="276" spans="1:7" s="52" customFormat="1" ht="14.25">
      <c r="A276" s="1"/>
      <c r="B276" s="2"/>
      <c r="C276" s="3"/>
      <c r="D276" s="3"/>
      <c r="E276" s="3"/>
      <c r="F276" s="3"/>
      <c r="G276"/>
    </row>
  </sheetData>
  <printOptions/>
  <pageMargins left="0.5905511811023623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Budżetu Miasta</dc:creator>
  <cp:keywords/>
  <dc:description/>
  <cp:lastModifiedBy>user</cp:lastModifiedBy>
  <cp:lastPrinted>2006-03-10T06:43:46Z</cp:lastPrinted>
  <dcterms:created xsi:type="dcterms:W3CDTF">2001-07-09T05:51:40Z</dcterms:created>
  <dcterms:modified xsi:type="dcterms:W3CDTF">2006-03-22T11:27:21Z</dcterms:modified>
  <cp:category/>
  <cp:version/>
  <cp:contentType/>
  <cp:contentStatus/>
</cp:coreProperties>
</file>